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바탕화면자료\예산및결산\2026년\"/>
    </mc:Choice>
  </mc:AlternateContent>
  <xr:revisionPtr revIDLastSave="0" documentId="13_ncr:1_{6E19ABD9-9D6D-4B95-B144-9D5AC66D21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세입부" sheetId="1" r:id="rId1"/>
    <sheet name="세출부" sheetId="2" r:id="rId2"/>
  </sheets>
  <definedNames>
    <definedName name="_xlnm.Consolidate_Area" localSheetId="1">세출부!$1:$5</definedName>
    <definedName name="_xlnm.Print_Titles" localSheetId="0">세입부!$4:$5</definedName>
    <definedName name="_xlnm.Print_Titles" localSheetId="1">세출부!$4:$5</definedName>
  </definedNames>
  <calcPr calcId="181029"/>
</workbook>
</file>

<file path=xl/calcChain.xml><?xml version="1.0" encoding="utf-8"?>
<calcChain xmlns="http://schemas.openxmlformats.org/spreadsheetml/2006/main">
  <c r="F46" i="2" l="1"/>
  <c r="F27" i="2"/>
  <c r="F55" i="2"/>
  <c r="F37" i="2"/>
  <c r="F34" i="2"/>
  <c r="F41" i="2"/>
  <c r="F36" i="2"/>
  <c r="F22" i="1"/>
  <c r="G9" i="2"/>
  <c r="F9" i="1"/>
  <c r="D60" i="2"/>
  <c r="D59" i="2"/>
  <c r="D57" i="2"/>
  <c r="D56" i="2"/>
  <c r="D46" i="2"/>
  <c r="D37" i="2"/>
  <c r="D31" i="2"/>
  <c r="D30" i="2" s="1"/>
  <c r="D26" i="2"/>
  <c r="D25" i="2"/>
  <c r="D18" i="2"/>
  <c r="D15" i="2"/>
  <c r="D8" i="2"/>
  <c r="D7" i="2"/>
  <c r="D6" i="2" s="1"/>
  <c r="D26" i="1"/>
  <c r="D24" i="1" s="1"/>
  <c r="D23" i="1" s="1"/>
  <c r="D21" i="1"/>
  <c r="D20" i="1"/>
  <c r="D17" i="1"/>
  <c r="D16" i="1"/>
  <c r="D13" i="1"/>
  <c r="D12" i="1"/>
  <c r="D8" i="1"/>
  <c r="D7" i="1"/>
  <c r="D6" i="1" s="1"/>
  <c r="G44" i="2"/>
  <c r="G45" i="2"/>
  <c r="G14" i="2"/>
  <c r="G50" i="2"/>
  <c r="G51" i="2"/>
  <c r="G52" i="2"/>
  <c r="G53" i="2"/>
  <c r="G49" i="2"/>
  <c r="G47" i="2"/>
  <c r="G19" i="1"/>
  <c r="F10" i="1"/>
  <c r="F22" i="2"/>
  <c r="F27" i="1"/>
  <c r="G33" i="2"/>
  <c r="G18" i="1"/>
  <c r="G48" i="2"/>
  <c r="G35" i="2"/>
  <c r="G43" i="2"/>
  <c r="F32" i="2" l="1"/>
  <c r="E26" i="1" l="1"/>
  <c r="G26" i="1" s="1"/>
  <c r="E60" i="2"/>
  <c r="E59" i="2" s="1"/>
  <c r="E57" i="2"/>
  <c r="E56" i="2" s="1"/>
  <c r="E46" i="2"/>
  <c r="G40" i="2"/>
  <c r="G38" i="2"/>
  <c r="E37" i="2"/>
  <c r="E31" i="2"/>
  <c r="G29" i="2"/>
  <c r="F28" i="2"/>
  <c r="E26" i="2"/>
  <c r="E25" i="2"/>
  <c r="G23" i="2"/>
  <c r="F21" i="2"/>
  <c r="F20" i="2"/>
  <c r="F19" i="2"/>
  <c r="E18" i="2"/>
  <c r="G18" i="2" s="1"/>
  <c r="G17" i="2"/>
  <c r="G16" i="2"/>
  <c r="E15" i="2"/>
  <c r="F13" i="2"/>
  <c r="F12" i="2"/>
  <c r="F11" i="2"/>
  <c r="F10" i="2"/>
  <c r="E8" i="2"/>
  <c r="F8" i="2" l="1"/>
  <c r="G15" i="2"/>
  <c r="E30" i="2"/>
  <c r="F30" i="2" s="1"/>
  <c r="E7" i="2"/>
  <c r="F31" i="2"/>
  <c r="E6" i="2" l="1"/>
  <c r="F6" i="2" s="1"/>
  <c r="F7" i="2"/>
  <c r="G25" i="1" l="1"/>
  <c r="E24" i="1"/>
  <c r="F24" i="1" s="1"/>
  <c r="E21" i="1"/>
  <c r="E20" i="1" s="1"/>
  <c r="E17" i="1"/>
  <c r="G17" i="1" s="1"/>
  <c r="G15" i="1"/>
  <c r="F14" i="1"/>
  <c r="E13" i="1"/>
  <c r="E12" i="1" s="1"/>
  <c r="G11" i="1"/>
  <c r="E8" i="1"/>
  <c r="E7" i="1" l="1"/>
  <c r="F7" i="1" s="1"/>
  <c r="F8" i="1"/>
  <c r="E23" i="1"/>
  <c r="F23" i="1" s="1"/>
  <c r="E16" i="1"/>
  <c r="G16" i="1" s="1"/>
  <c r="E6" i="1" l="1"/>
  <c r="F6" i="1" s="1"/>
</calcChain>
</file>

<file path=xl/sharedStrings.xml><?xml version="1.0" encoding="utf-8"?>
<sst xmlns="http://schemas.openxmlformats.org/spreadsheetml/2006/main" count="157" uniqueCount="136">
  <si>
    <t>기관홍보용 달력제작 2,215*200부=443,000
기관홍보용 선물제작 5,000*150개=600,000
기타 운영경비                  448,000
계                           1,491,000</t>
  </si>
  <si>
    <t>행동개선프로그램    30,000*10명=  300,000
치료프로그램         70,000*5명=  350,000
기타정서지원프로그램 71,600원*10명=716,000 
계                              1,366,000</t>
  </si>
  <si>
    <t>개인결연(개인후원,어린이재단,디딤씨앗)
아동연합회 경유 지정후원금
지역사회 지정후원금</t>
  </si>
  <si>
    <t>치료기관 직접 지원으로 사업내용변경
진단검사비 300,000*2명 = 600,000
계                      600,000</t>
  </si>
  <si>
    <t>학용품비</t>
  </si>
  <si>
    <t>시설장비유지비</t>
  </si>
  <si>
    <t>기타잡수입</t>
  </si>
  <si>
    <t>(단위:천원)</t>
  </si>
  <si>
    <t>교 통 비</t>
  </si>
  <si>
    <t>여    비</t>
  </si>
  <si>
    <t>과     목</t>
  </si>
  <si>
    <t>자산취득비</t>
  </si>
  <si>
    <t>기관운영비</t>
  </si>
  <si>
    <t>차 량 비</t>
  </si>
  <si>
    <t>지정후원금</t>
  </si>
  <si>
    <t>연 료 비</t>
  </si>
  <si>
    <t>합    계</t>
  </si>
  <si>
    <t>법인전입금</t>
  </si>
  <si>
    <t>비지정후원금</t>
  </si>
  <si>
    <t>급    여</t>
  </si>
  <si>
    <t>전년도이월금</t>
  </si>
  <si>
    <t>공공요금</t>
  </si>
  <si>
    <t xml:space="preserve">잡지출 </t>
  </si>
  <si>
    <t>기타후생경비</t>
  </si>
  <si>
    <t>산 출 기 초</t>
  </si>
  <si>
    <t>수학여행비</t>
  </si>
  <si>
    <t>제세공과금</t>
  </si>
  <si>
    <t>시도보조금</t>
  </si>
  <si>
    <t>기타운영비</t>
  </si>
  <si>
    <t>치료재활사업비</t>
  </si>
  <si>
    <t>업무추진비</t>
  </si>
  <si>
    <t>이미용비</t>
  </si>
  <si>
    <t>국고보조금</t>
  </si>
  <si>
    <t>후원금수입</t>
  </si>
  <si>
    <t>교 복 비</t>
  </si>
  <si>
    <t>의 료 비</t>
  </si>
  <si>
    <t>피 복 비</t>
  </si>
  <si>
    <t>기타보조금</t>
  </si>
  <si>
    <t>제 수 당</t>
  </si>
  <si>
    <t>회 의 비</t>
  </si>
  <si>
    <t>재산조성비</t>
  </si>
  <si>
    <t>세 출 부</t>
  </si>
  <si>
    <t>보조금수입</t>
  </si>
  <si>
    <t>기타교육비</t>
  </si>
  <si>
    <t>행사지원비</t>
  </si>
  <si>
    <t>학습지원비</t>
  </si>
  <si>
    <t>세 입 부</t>
  </si>
  <si>
    <t>예 산 액</t>
  </si>
  <si>
    <t>종사자급식비</t>
  </si>
  <si>
    <t xml:space="preserve">도서구입비
</t>
  </si>
  <si>
    <t>각종비품구입</t>
  </si>
  <si>
    <t>(단위 : 천원)</t>
  </si>
  <si>
    <t>교육청 전액 지원</t>
  </si>
  <si>
    <t>중등학생부교재비 25명*50,000*년1회 1,250,000
초등부교재비      4명*50,000*년1회   200,000
기타도서구입비   100,000*4분기=      400,000
계                                1,850,000</t>
  </si>
  <si>
    <t>산  출  기  초</t>
  </si>
  <si>
    <t>사회보험
부담비용</t>
  </si>
  <si>
    <t>수용비및
수수료</t>
  </si>
  <si>
    <t>아동개인결연
프로그램</t>
  </si>
  <si>
    <t>바우처
프로그램</t>
  </si>
  <si>
    <t>기타예금
이자수입</t>
  </si>
  <si>
    <t>의무교육
프로그램</t>
  </si>
  <si>
    <t>프로그램
사업비</t>
  </si>
  <si>
    <t>비         교</t>
  </si>
  <si>
    <t>합      계</t>
  </si>
  <si>
    <t>법인전입금
(후원금)</t>
  </si>
  <si>
    <t>정서지원
프로그램</t>
  </si>
  <si>
    <t>문화체험
사업비</t>
  </si>
  <si>
    <t>비        교</t>
  </si>
  <si>
    <t>퇴직금및
퇴직적립금</t>
  </si>
  <si>
    <t>예체능
프로그램</t>
  </si>
  <si>
    <t>생 계 비
-생계비
-춘계부식/김장비
-월동대책비
-특별위로비</t>
  </si>
  <si>
    <t>감</t>
  </si>
  <si>
    <t>운영비</t>
  </si>
  <si>
    <t>사업비</t>
  </si>
  <si>
    <t>잡지출</t>
  </si>
  <si>
    <t>잡수입</t>
  </si>
  <si>
    <t>목</t>
  </si>
  <si>
    <t>교육비</t>
  </si>
  <si>
    <t>사무비</t>
  </si>
  <si>
    <t>관</t>
  </si>
  <si>
    <t>예비비</t>
  </si>
  <si>
    <t xml:space="preserve"> </t>
  </si>
  <si>
    <t>전입금</t>
  </si>
  <si>
    <t xml:space="preserve">항 </t>
  </si>
  <si>
    <t>시설비</t>
  </si>
  <si>
    <t>소계</t>
  </si>
  <si>
    <t>증</t>
  </si>
  <si>
    <t>인건비</t>
  </si>
  <si>
    <t>이월금</t>
  </si>
  <si>
    <t>교통안전,재난대비,약물오남용
실종예방,성폭력예방</t>
  </si>
  <si>
    <t xml:space="preserve">학용품구입 3,000*28명*12월= 1,008,000                      </t>
    <phoneticPr fontId="9" type="noConversion"/>
  </si>
  <si>
    <t>종사자복지포인트</t>
    <phoneticPr fontId="9" type="noConversion"/>
  </si>
  <si>
    <t>시설비 (건물유지보수)</t>
    <phoneticPr fontId="9" type="noConversion"/>
  </si>
  <si>
    <t xml:space="preserve">후원자 감사패     66,000원*2개=    132,000
후원자 감사선물  500,000원*2회=  1,000,000
기타 기관운영비                  1,683,000
  계                            2,815,000              </t>
    <phoneticPr fontId="9" type="noConversion"/>
  </si>
  <si>
    <t>전화요금          150,000*12월=   1,800,000
전기요금          768,666*12월=   9,224,000
상하수도요금      500,000*12월=   6,415,660
인터넷및키폰요금  150,000*12월=   1,800,000
TV사용료           50,000*12월=    600,000
우편요금          30,000*12월=     360,000
쓰레기봉투구입    100,000*12월=  1,200,000
납부필증          100,000*12월=  1,200,000
계                              22,599,660</t>
    <phoneticPr fontId="9" type="noConversion"/>
  </si>
  <si>
    <t>예 산 액</t>
    <phoneticPr fontId="9" type="noConversion"/>
  </si>
  <si>
    <t>건물유지비용     500,000*12월=6,000,000
전기안전관리비   110,000*12월=1,320,000                 소방안전관리비   143,000*12월=1,716,000
승강기안전관리비  99,000*12월=1,188,000  
장비유지비용                  1,808,900
계                          12,032,900</t>
    <phoneticPr fontId="9" type="noConversion"/>
  </si>
  <si>
    <t>후원자간담회비    30,000원</t>
    <phoneticPr fontId="9" type="noConversion"/>
  </si>
  <si>
    <t>바우처지원비 월50,000*12월=600,000</t>
    <phoneticPr fontId="9" type="noConversion"/>
  </si>
  <si>
    <t>사무용품비     250,000*12월= 3,000,000
인쇄비         200,000* 4월=   800,000
집기구입비     100,000* 6월=   600,000
공고료          50,000*12월=   600,000
수수료          50,000*12월=   600,000
등기료          50,000*12월=   600,000
운송비          50,000*12월=   600,000
통행료          50,000*12월=   600,000
주차료          50,000*12월=   600,000
A/S비           50,000*12월=   600,000
신문대금        30,000*12월=   360,000
사무기기임대료  297,000*12월= 3,564,000
정수기 렌탈료  200,000*12월=  2,400,000
퇴직연금수수료                1,200,000
기타                         7,715,000
계                          23,839,000</t>
    <phoneticPr fontId="9" type="noConversion"/>
  </si>
  <si>
    <r>
      <t xml:space="preserve">종사자급식비(생활지도원)
11명*80,000원*12월=10,560,000
종사자급식비(사무실/주방)
</t>
    </r>
    <r>
      <rPr>
        <b/>
        <u/>
        <sz val="10"/>
        <rFont val="굴림체"/>
        <family val="3"/>
        <charset val="129"/>
      </rPr>
      <t>4명*80,000원*12월=3,840,000
계  14,400,000원</t>
    </r>
    <phoneticPr fontId="9" type="noConversion"/>
  </si>
  <si>
    <t>본예산</t>
    <phoneticPr fontId="9" type="noConversion"/>
  </si>
  <si>
    <t>.</t>
    <phoneticPr fontId="9" type="noConversion"/>
  </si>
  <si>
    <r>
      <t xml:space="preserve">실습생 급식비 4명*100,000원= 400,000원
기간제 급식비                270,000원
기타잡수입                   630,000원
계                        1,300,000원 </t>
    </r>
    <r>
      <rPr>
        <b/>
        <sz val="10"/>
        <color rgb="FFFF0000"/>
        <rFont val="굴림체"/>
        <family val="3"/>
        <charset val="129"/>
      </rPr>
      <t xml:space="preserve">   </t>
    </r>
    <r>
      <rPr>
        <b/>
        <sz val="10"/>
        <rFont val="굴림체"/>
        <family val="3"/>
        <charset val="129"/>
      </rPr>
      <t xml:space="preserve">                 </t>
    </r>
  </si>
  <si>
    <t>수용기관경비
-수용기관경비
-아동용돈
-하계수련비</t>
    <phoneticPr fontId="9" type="noConversion"/>
  </si>
  <si>
    <t>문화체험비 27명*10,000*12월=3,240,000</t>
    <phoneticPr fontId="9" type="noConversion"/>
  </si>
  <si>
    <t>예체능  50,000*12월= 600,000</t>
    <phoneticPr fontId="9" type="noConversion"/>
  </si>
  <si>
    <t>어린이재단12명*100,000원*12월=14,000,000
디딤씨앗     3,000,000원*12월=36,000,000</t>
    <phoneticPr fontId="9" type="noConversion"/>
  </si>
  <si>
    <t>아동이미용비  월175,000원*12월=2,100,000
아동목욕비    6명*7,000원*12월=1,400,000
계                            3,500,000</t>
    <phoneticPr fontId="9" type="noConversion"/>
  </si>
  <si>
    <t>교복비 300,000*2명*2회= 1,200,000</t>
    <phoneticPr fontId="9" type="noConversion"/>
  </si>
  <si>
    <t>중,고등학생      48,000원 = 2,880,000
아동교통비                  2,000,000
계                         4,880,000</t>
    <phoneticPr fontId="9" type="noConversion"/>
  </si>
  <si>
    <r>
      <rPr>
        <b/>
        <sz val="9"/>
        <color rgb="FF0000FF"/>
        <rFont val="굴림체"/>
        <family val="3"/>
        <charset val="129"/>
      </rPr>
      <t>차량유류대     300,000*12월= 3,600,000</t>
    </r>
    <r>
      <rPr>
        <b/>
        <sz val="9"/>
        <rFont val="굴림체"/>
        <family val="3"/>
        <charset val="129"/>
      </rPr>
      <t xml:space="preserve">
차량정비유지비 400,000*12월= 3,432,000
차량소모품비   400,000*12월= 3,428,000
계                         10,460,000</t>
    </r>
    <phoneticPr fontId="9" type="noConversion"/>
  </si>
  <si>
    <t>진료비및약제비      30,000*27명=1,350,000
약품 구입           35,000*12월= 420,000
안경수선및제작비    50,000*10명= 500,000             
계                            2,270,000</t>
    <phoneticPr fontId="9" type="noConversion"/>
  </si>
  <si>
    <t>학습재료 등 39,593*27명= 1,069,000</t>
    <phoneticPr fontId="9" type="noConversion"/>
  </si>
  <si>
    <t xml:space="preserve">2026년도 성애원(시설) 1차 추경 세입·세출 예산(안) </t>
    <phoneticPr fontId="9" type="noConversion"/>
  </si>
  <si>
    <t>1차추경</t>
    <phoneticPr fontId="9" type="noConversion"/>
  </si>
  <si>
    <t>기본급     607,611,600</t>
    <phoneticPr fontId="9" type="noConversion"/>
  </si>
  <si>
    <t>명절휴가비   60,761,160
시간외수당  110,349,910
가족수당     11,880,000
직책수당        600,000
계          183,591,070</t>
    <phoneticPr fontId="9" type="noConversion"/>
  </si>
  <si>
    <t>복지포인트 15명*150,000원=2,250,000</t>
    <phoneticPr fontId="9" type="noConversion"/>
  </si>
  <si>
    <r>
      <rPr>
        <b/>
        <sz val="10"/>
        <color rgb="FFFF0000"/>
        <rFont val="굴림체"/>
        <family val="3"/>
        <charset val="129"/>
      </rPr>
      <t>비지정후원금 102,748,715원</t>
    </r>
    <r>
      <rPr>
        <b/>
        <sz val="10"/>
        <color rgb="FF0000FF"/>
        <rFont val="굴림체"/>
        <family val="3"/>
        <charset val="129"/>
      </rPr>
      <t xml:space="preserve">
지정후원금     1,116,593원
</t>
    </r>
    <r>
      <rPr>
        <b/>
        <sz val="10"/>
        <color rgb="FFFF0000"/>
        <rFont val="굴림체"/>
        <family val="3"/>
        <charset val="129"/>
      </rPr>
      <t>계          103,865,308원</t>
    </r>
    <phoneticPr fontId="9" type="noConversion"/>
  </si>
  <si>
    <r>
      <rPr>
        <b/>
        <sz val="10"/>
        <color rgb="FFFF0000"/>
        <rFont val="굴림체"/>
        <family val="3"/>
        <charset val="129"/>
      </rPr>
      <t>인건비           948,457,290
개별운영비</t>
    </r>
    <r>
      <rPr>
        <b/>
        <sz val="10"/>
        <rFont val="굴림체"/>
        <family val="3"/>
        <charset val="129"/>
      </rPr>
      <t xml:space="preserve">        </t>
    </r>
    <r>
      <rPr>
        <b/>
        <sz val="10"/>
        <color rgb="FFFF0000"/>
        <rFont val="굴림체"/>
        <family val="3"/>
        <charset val="129"/>
      </rPr>
      <t>54,432,000</t>
    </r>
    <r>
      <rPr>
        <b/>
        <sz val="10"/>
        <rFont val="굴림체"/>
        <family val="3"/>
        <charset val="129"/>
      </rPr>
      <t xml:space="preserve">
</t>
    </r>
    <r>
      <rPr>
        <b/>
        <sz val="10"/>
        <color rgb="FFFF0000"/>
        <rFont val="굴림체"/>
        <family val="3"/>
        <charset val="129"/>
      </rPr>
      <t xml:space="preserve">기본 운영비 </t>
    </r>
    <r>
      <rPr>
        <b/>
        <sz val="10"/>
        <rFont val="굴림체"/>
        <family val="3"/>
        <charset val="129"/>
      </rPr>
      <t xml:space="preserve">      </t>
    </r>
    <r>
      <rPr>
        <b/>
        <sz val="10"/>
        <color rgb="FFFF0000"/>
        <rFont val="굴림체"/>
        <family val="3"/>
        <charset val="129"/>
      </rPr>
      <t xml:space="preserve"> 9,240,000
냉,난방비          1,200,000</t>
    </r>
    <r>
      <rPr>
        <b/>
        <sz val="10"/>
        <rFont val="굴림체"/>
        <family val="3"/>
        <charset val="129"/>
      </rPr>
      <t xml:space="preserve">
춘계/월동김장비      385,290
아동용돈         </t>
    </r>
    <r>
      <rPr>
        <b/>
        <sz val="10"/>
        <color theme="1"/>
        <rFont val="굴림체"/>
        <family val="3"/>
        <charset val="129"/>
      </rPr>
      <t xml:space="preserve"> 14,916,000
하계수련비           180,000
교통비             2,880,000
학습보조비           600,000
안전관리비         2,000,000</t>
    </r>
    <r>
      <rPr>
        <b/>
        <sz val="10"/>
        <color rgb="FF0000FF"/>
        <rFont val="굴림체"/>
        <family val="3"/>
        <charset val="129"/>
      </rPr>
      <t xml:space="preserve">
</t>
    </r>
    <r>
      <rPr>
        <b/>
        <sz val="10"/>
        <color rgb="FFFF0000"/>
        <rFont val="굴림체"/>
        <family val="3"/>
        <charset val="129"/>
      </rPr>
      <t>행사지원비         2,040,000</t>
    </r>
    <r>
      <rPr>
        <b/>
        <sz val="10"/>
        <color rgb="FF0000FF"/>
        <rFont val="굴림체"/>
        <family val="3"/>
        <charset val="129"/>
      </rPr>
      <t xml:space="preserve">
</t>
    </r>
    <r>
      <rPr>
        <b/>
        <sz val="10"/>
        <rFont val="굴림체"/>
        <family val="3"/>
        <charset val="129"/>
      </rPr>
      <t xml:space="preserve">종사자복지포인트    </t>
    </r>
    <r>
      <rPr>
        <b/>
        <sz val="10"/>
        <color rgb="FFFF0000"/>
        <rFont val="굴림체"/>
        <family val="3"/>
        <charset val="129"/>
      </rPr>
      <t>2,250,000</t>
    </r>
    <r>
      <rPr>
        <b/>
        <sz val="10"/>
        <rFont val="굴림체"/>
        <family val="3"/>
        <charset val="129"/>
      </rPr>
      <t xml:space="preserve">   
</t>
    </r>
    <r>
      <rPr>
        <b/>
        <sz val="10"/>
        <color rgb="FFFF0000"/>
        <rFont val="굴림체"/>
        <family val="3"/>
        <charset val="129"/>
      </rPr>
      <t>계 1,038,580,580</t>
    </r>
    <phoneticPr fontId="9" type="noConversion"/>
  </si>
  <si>
    <t>퇴직금및퇴직적립금 68,551,820</t>
    <phoneticPr fontId="9" type="noConversion"/>
  </si>
  <si>
    <t>국민건강보험 31,624,170
장기요양보험  4,405,270
국민연금보험 37,553,680
산재보험      7,162,430
고용보험      8,308,250
계           88,702,800</t>
    <phoneticPr fontId="9" type="noConversion"/>
  </si>
  <si>
    <r>
      <rPr>
        <b/>
        <sz val="9"/>
        <color rgb="FFFF0000"/>
        <rFont val="굴림체"/>
        <family val="3"/>
        <charset val="129"/>
      </rPr>
      <t>아동급식비  356,241원*27명*12월-6,000,000(장기입원자 공제)               = 109,422,084</t>
    </r>
    <r>
      <rPr>
        <b/>
        <sz val="9"/>
        <rFont val="굴림체"/>
        <family val="3"/>
        <charset val="129"/>
      </rPr>
      <t xml:space="preserve">
종사자급식비15명*80,000원*12월= 14,400,000
실습생,기간제 식대                 175,000
춘계부식,김장비14,270원*27명*1회=  385,290
</t>
    </r>
    <r>
      <rPr>
        <b/>
        <sz val="9"/>
        <color rgb="FF0000FF"/>
        <rFont val="굴림체"/>
        <family val="3"/>
        <charset val="129"/>
      </rPr>
      <t>월동대책비      40,000*27명*1회= 1,080,000</t>
    </r>
    <r>
      <rPr>
        <b/>
        <sz val="9"/>
        <rFont val="굴림체"/>
        <family val="3"/>
        <charset val="129"/>
      </rPr>
      <t xml:space="preserve">
후원금                          6,275,000
계                            </t>
    </r>
    <r>
      <rPr>
        <b/>
        <sz val="9"/>
        <color rgb="FFFF0000"/>
        <rFont val="굴림체"/>
        <family val="3"/>
        <charset val="129"/>
      </rPr>
      <t>131,737,374</t>
    </r>
    <phoneticPr fontId="9" type="noConversion"/>
  </si>
  <si>
    <t xml:space="preserve">아동 27명*6,000*12월= 1,944,000
생일파티 27명*55,000= 1,485,000
힐링여행              5,000,000
계                    8,429,000                  </t>
    <phoneticPr fontId="9" type="noConversion"/>
  </si>
  <si>
    <t>명절선물구입 15명*10,000*2회=   300,000
직원워크샵   15명*15,000*1회=   225,000
공로패제작    2명*66,000    =   132,000
생일축하금   15명*30,000    =   450,000
포상선물비    2명*50,000    =   100,000
계                            1,207,000</t>
  </si>
  <si>
    <t>아동필요용품      11,000*27명*12월=3,564,000
아동핸드폰요금    17,000*27명*12월=5,508,000
아동용돈 27명기준                 14,916,000
아동용돈(후원금)150,000*27명*12월=48,600,000
수련활동비         30,000*6명*1회=   180,000
기타                              2,231,000
계                               74,999,000</t>
  </si>
  <si>
    <r>
      <t xml:space="preserve">학습보조비 
   고2명*120,000*년1회 240,000
   중2명*100,000*년1회 200,000
   초2명* 80,000*년1회 160,000
</t>
    </r>
    <r>
      <rPr>
        <b/>
        <sz val="9"/>
        <color rgb="FFFF0000"/>
        <rFont val="굴림체"/>
        <family val="3"/>
        <charset val="129"/>
      </rPr>
      <t>학원비
   후원금(태권도,유도,미술학원) 
                     6,360,000
계                   6,960,000</t>
    </r>
    <phoneticPr fontId="9" type="noConversion"/>
  </si>
  <si>
    <r>
      <t xml:space="preserve">신원보증보험         6,000*5명= 30,000
상해보험(아동+종사자+여행자)    400,000
화재보험                       500,000
자동차보험(스타렉스3164)        700,000
자동차보험(모닝9214)            600,000
자동차보험(스파크6742)          600,000
자동차보험(모닝9782)            600,000
영업배상책임보험                600,000
자동차세                       800,000
환경개선부담금                  400,000
</t>
    </r>
    <r>
      <rPr>
        <b/>
        <sz val="9"/>
        <color rgb="FFFF0000"/>
        <rFont val="굴림체"/>
        <family val="3"/>
        <charset val="129"/>
      </rPr>
      <t>사회복지협의회                  500,000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 xml:space="preserve">한국아동중앙협회              1,500,000 </t>
    </r>
    <r>
      <rPr>
        <b/>
        <sz val="9"/>
        <rFont val="굴림체"/>
        <family val="3"/>
        <charset val="129"/>
      </rPr>
      <t xml:space="preserve">
아동연합회비960,000*4분기     3,840,000
</t>
    </r>
    <r>
      <rPr>
        <b/>
        <sz val="9"/>
        <color rgb="FFFF0000"/>
        <rFont val="굴림체"/>
        <family val="3"/>
        <charset val="129"/>
      </rPr>
      <t>계                          11,070,000</t>
    </r>
    <phoneticPr fontId="9" type="noConversion"/>
  </si>
  <si>
    <r>
      <t xml:space="preserve">직원교육비  20,000*14명=280,000
</t>
    </r>
    <r>
      <rPr>
        <b/>
        <sz val="9"/>
        <color rgb="FFFF0000"/>
        <rFont val="굴림체"/>
        <family val="3"/>
        <charset val="129"/>
      </rPr>
      <t>직원출장비 100,000* 3명=300,000</t>
    </r>
    <r>
      <rPr>
        <b/>
        <sz val="9"/>
        <rFont val="굴림체"/>
        <family val="3"/>
        <charset val="129"/>
      </rPr>
      <t xml:space="preserve">
시설장 세미나비          910,000
사무국장 세미나비        400,000
계                    1,890,000 </t>
    </r>
    <phoneticPr fontId="9" type="noConversion"/>
  </si>
  <si>
    <r>
      <rPr>
        <b/>
        <sz val="9"/>
        <color rgb="FFFF0000"/>
        <rFont val="굴림체"/>
        <family val="3"/>
        <charset val="129"/>
      </rPr>
      <t>연합회행사지원비                 2,040,000</t>
    </r>
    <r>
      <rPr>
        <b/>
        <sz val="9"/>
        <rFont val="굴림체"/>
        <family val="3"/>
        <charset val="129"/>
      </rPr>
      <t xml:space="preserve">
어린이날행사비     30명*10,000원=  300,000
성탄파티           30명*10,000원=  300,000
수련활동비         30명*50,000원=1,500,000
</t>
    </r>
    <r>
      <rPr>
        <b/>
        <sz val="9"/>
        <color rgb="FFFF0000"/>
        <rFont val="굴림체"/>
        <family val="3"/>
        <charset val="129"/>
      </rPr>
      <t>계                              4,140,000</t>
    </r>
    <phoneticPr fontId="9" type="noConversion"/>
  </si>
  <si>
    <r>
      <t xml:space="preserve">생계비          </t>
    </r>
    <r>
      <rPr>
        <b/>
        <sz val="10"/>
        <color rgb="FFFF0000"/>
        <rFont val="굴림체"/>
        <family val="3"/>
        <charset val="129"/>
      </rPr>
      <t xml:space="preserve"> 133,344,084</t>
    </r>
    <phoneticPr fontId="9" type="noConversion"/>
  </si>
  <si>
    <t>피복비 67,000*27명*12월 =  21,708,000</t>
    <phoneticPr fontId="9" type="noConversion"/>
  </si>
  <si>
    <r>
      <rPr>
        <b/>
        <sz val="9"/>
        <color rgb="FFFF0000"/>
        <rFont val="굴림체"/>
        <family val="3"/>
        <charset val="129"/>
      </rPr>
      <t>취사연료비   3,500*27명*12월=  1,134,000</t>
    </r>
    <r>
      <rPr>
        <b/>
        <sz val="9"/>
        <rFont val="굴림체"/>
        <family val="3"/>
        <charset val="129"/>
      </rPr>
      <t xml:space="preserve">
종사자급식비 1,000*15명*12월=    180,000
</t>
    </r>
    <r>
      <rPr>
        <b/>
        <sz val="9"/>
        <color rgb="FFFF0000"/>
        <rFont val="굴림체"/>
        <family val="3"/>
        <charset val="129"/>
      </rPr>
      <t>심야전기     1,000,000원*12월=12,000,000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냉.난방비      300,000원*4월 = 1,200,000
후원금         269,913원*12월= 3,238,960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계                            17,752,960</t>
    </r>
    <phoneticPr fontId="9" type="noConversion"/>
  </si>
  <si>
    <t>본예산 대비 3.8% 증가</t>
    <phoneticPr fontId="9" type="noConversion"/>
  </si>
  <si>
    <t>본예산대비 3.8% 증가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</si>
</sst>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 "/>
  </numFmts>
  <fonts count="2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바탕체"/>
      <family val="1"/>
      <charset val="129"/>
    </font>
    <font>
      <b/>
      <sz val="20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b/>
      <sz val="10"/>
      <color rgb="FF0000FF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b/>
      <sz val="11"/>
      <color rgb="FF0000FF"/>
      <name val="굴림체"/>
      <family val="3"/>
      <charset val="129"/>
    </font>
    <font>
      <b/>
      <u/>
      <sz val="10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b/>
      <sz val="9"/>
      <color rgb="FF0000FF"/>
      <name val="굴림체"/>
      <family val="3"/>
      <charset val="129"/>
    </font>
    <font>
      <b/>
      <sz val="9"/>
      <name val="굴림체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41" fontId="8" fillId="0" borderId="0">
      <alignment vertical="center"/>
    </xf>
    <xf numFmtId="0" fontId="1" fillId="0" borderId="0"/>
    <xf numFmtId="0" fontId="1" fillId="0" borderId="0">
      <alignment vertical="center"/>
    </xf>
    <xf numFmtId="41" fontId="1" fillId="0" borderId="0">
      <alignment vertical="center"/>
    </xf>
    <xf numFmtId="9" fontId="24" fillId="0" borderId="0" applyFont="0" applyFill="0" applyBorder="0" applyAlignment="0" applyProtection="0">
      <alignment vertical="center"/>
    </xf>
  </cellStyleXfs>
  <cellXfs count="1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3">
      <alignment vertical="center"/>
    </xf>
    <xf numFmtId="0" fontId="5" fillId="0" borderId="0" xfId="3" applyFont="1">
      <alignment vertical="center"/>
    </xf>
    <xf numFmtId="41" fontId="5" fillId="0" borderId="0" xfId="4" applyFont="1">
      <alignment vertical="center"/>
    </xf>
    <xf numFmtId="0" fontId="5" fillId="0" borderId="0" xfId="3" applyFont="1" applyAlignment="1">
      <alignment horizontal="left" vertical="center"/>
    </xf>
    <xf numFmtId="0" fontId="5" fillId="0" borderId="0" xfId="3" applyFont="1" applyAlignment="1">
      <alignment horizontal="center" vertical="center"/>
    </xf>
    <xf numFmtId="41" fontId="5" fillId="0" borderId="0" xfId="3" applyNumberFormat="1" applyFont="1">
      <alignment vertical="center"/>
    </xf>
    <xf numFmtId="41" fontId="8" fillId="0" borderId="0" xfId="1">
      <alignment vertical="center"/>
    </xf>
    <xf numFmtId="0" fontId="3" fillId="0" borderId="6" xfId="3" applyFont="1" applyBorder="1" applyAlignment="1">
      <alignment horizontal="center" vertical="center"/>
    </xf>
    <xf numFmtId="0" fontId="3" fillId="0" borderId="3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3" fillId="0" borderId="5" xfId="3" applyFont="1" applyBorder="1" applyAlignment="1">
      <alignment horizontal="center" vertical="center"/>
    </xf>
    <xf numFmtId="0" fontId="3" fillId="0" borderId="7" xfId="3" applyFont="1" applyBorder="1" applyAlignment="1">
      <alignment horizontal="center" vertical="center"/>
    </xf>
    <xf numFmtId="0" fontId="4" fillId="2" borderId="8" xfId="3" applyFont="1" applyFill="1" applyBorder="1" applyAlignment="1">
      <alignment horizontal="center" vertical="center"/>
    </xf>
    <xf numFmtId="0" fontId="4" fillId="2" borderId="1" xfId="3" applyFont="1" applyFill="1" applyBorder="1" applyAlignment="1">
      <alignment horizontal="center" vertical="center"/>
    </xf>
    <xf numFmtId="0" fontId="4" fillId="0" borderId="9" xfId="3" applyFont="1" applyBorder="1" applyAlignment="1">
      <alignment horizontal="center" vertical="center"/>
    </xf>
    <xf numFmtId="0" fontId="4" fillId="2" borderId="10" xfId="3" applyFont="1" applyFill="1" applyBorder="1" applyAlignment="1">
      <alignment horizontal="center" vertical="center"/>
    </xf>
    <xf numFmtId="0" fontId="4" fillId="2" borderId="11" xfId="3" applyFont="1" applyFill="1" applyBorder="1" applyAlignment="1">
      <alignment horizontal="center" vertical="center"/>
    </xf>
    <xf numFmtId="0" fontId="4" fillId="2" borderId="12" xfId="3" applyFont="1" applyFill="1" applyBorder="1" applyAlignment="1">
      <alignment horizontal="center" vertical="center"/>
    </xf>
    <xf numFmtId="0" fontId="4" fillId="2" borderId="13" xfId="3" applyFont="1" applyFill="1" applyBorder="1" applyAlignment="1">
      <alignment horizontal="center" vertical="center"/>
    </xf>
    <xf numFmtId="0" fontId="4" fillId="2" borderId="14" xfId="3" applyFont="1" applyFill="1" applyBorder="1" applyAlignment="1">
      <alignment horizontal="center" vertical="center"/>
    </xf>
    <xf numFmtId="0" fontId="4" fillId="2" borderId="1" xfId="3" applyFont="1" applyFill="1" applyBorder="1" applyAlignment="1">
      <alignment horizontal="center" vertical="center" wrapText="1"/>
    </xf>
    <xf numFmtId="0" fontId="4" fillId="2" borderId="4" xfId="3" applyFont="1" applyFill="1" applyBorder="1" applyAlignment="1">
      <alignment horizontal="center" vertical="center"/>
    </xf>
    <xf numFmtId="0" fontId="4" fillId="2" borderId="4" xfId="3" applyFont="1" applyFill="1" applyBorder="1" applyAlignment="1">
      <alignment horizontal="center" vertical="center" wrapText="1"/>
    </xf>
    <xf numFmtId="0" fontId="4" fillId="2" borderId="16" xfId="3" applyFont="1" applyFill="1" applyBorder="1" applyAlignment="1">
      <alignment horizontal="center" vertical="center"/>
    </xf>
    <xf numFmtId="0" fontId="4" fillId="2" borderId="17" xfId="3" applyFont="1" applyFill="1" applyBorder="1" applyAlignment="1">
      <alignment horizontal="center" vertical="center"/>
    </xf>
    <xf numFmtId="0" fontId="4" fillId="2" borderId="18" xfId="3" applyFont="1" applyFill="1" applyBorder="1" applyAlignment="1">
      <alignment horizontal="center" vertical="center"/>
    </xf>
    <xf numFmtId="0" fontId="6" fillId="2" borderId="0" xfId="3" applyFont="1" applyFill="1" applyAlignment="1">
      <alignment horizontal="center" vertical="center"/>
    </xf>
    <xf numFmtId="0" fontId="4" fillId="0" borderId="0" xfId="3" applyFont="1" applyAlignment="1">
      <alignment horizontal="center" vertical="center"/>
    </xf>
    <xf numFmtId="41" fontId="6" fillId="2" borderId="0" xfId="4" applyFont="1" applyFill="1" applyAlignment="1">
      <alignment horizontal="center" vertical="center"/>
    </xf>
    <xf numFmtId="0" fontId="3" fillId="0" borderId="0" xfId="3" applyFont="1" applyAlignment="1">
      <alignment horizontal="center" vertical="center"/>
    </xf>
    <xf numFmtId="41" fontId="3" fillId="0" borderId="0" xfId="4" applyFont="1" applyAlignment="1">
      <alignment horizontal="center" vertical="center"/>
    </xf>
    <xf numFmtId="41" fontId="3" fillId="0" borderId="0" xfId="3" applyNumberFormat="1" applyFont="1" applyAlignment="1">
      <alignment horizontal="center" vertical="center"/>
    </xf>
    <xf numFmtId="0" fontId="3" fillId="0" borderId="0" xfId="3" applyFont="1" applyAlignment="1">
      <alignment horizontal="right" vertical="center"/>
    </xf>
    <xf numFmtId="41" fontId="6" fillId="2" borderId="0" xfId="3" applyNumberFormat="1" applyFont="1" applyFill="1" applyAlignment="1">
      <alignment horizontal="center" vertical="center"/>
    </xf>
    <xf numFmtId="0" fontId="6" fillId="2" borderId="0" xfId="3" applyFont="1" applyFill="1" applyAlignment="1">
      <alignment horizontal="left" vertical="center"/>
    </xf>
    <xf numFmtId="41" fontId="4" fillId="0" borderId="0" xfId="4" applyFont="1" applyAlignment="1">
      <alignment horizontal="center" vertical="center"/>
    </xf>
    <xf numFmtId="41" fontId="4" fillId="0" borderId="0" xfId="3" applyNumberFormat="1" applyFont="1" applyAlignment="1">
      <alignment horizontal="center" vertical="center"/>
    </xf>
    <xf numFmtId="0" fontId="4" fillId="0" borderId="0" xfId="3" applyFont="1" applyAlignment="1">
      <alignment horizontal="right" vertical="center"/>
    </xf>
    <xf numFmtId="0" fontId="7" fillId="0" borderId="0" xfId="3" applyFont="1" applyAlignment="1">
      <alignment horizontal="left" vertical="center"/>
    </xf>
    <xf numFmtId="0" fontId="4" fillId="0" borderId="0" xfId="3" applyFont="1" applyAlignment="1">
      <alignment horizontal="left" vertical="center"/>
    </xf>
    <xf numFmtId="41" fontId="10" fillId="0" borderId="1" xfId="4" applyFont="1" applyBorder="1">
      <alignment vertical="center"/>
    </xf>
    <xf numFmtId="41" fontId="10" fillId="0" borderId="18" xfId="4" applyFont="1" applyBorder="1">
      <alignment vertical="center"/>
    </xf>
    <xf numFmtId="0" fontId="12" fillId="0" borderId="20" xfId="3" applyFont="1" applyBorder="1" applyAlignment="1">
      <alignment horizontal="left" vertical="center" wrapText="1"/>
    </xf>
    <xf numFmtId="41" fontId="11" fillId="0" borderId="1" xfId="4" applyFont="1" applyBorder="1">
      <alignment vertical="center"/>
    </xf>
    <xf numFmtId="41" fontId="11" fillId="0" borderId="4" xfId="4" applyFont="1" applyBorder="1">
      <alignment vertical="center"/>
    </xf>
    <xf numFmtId="0" fontId="11" fillId="0" borderId="6" xfId="3" applyFont="1" applyBorder="1" applyAlignment="1">
      <alignment horizontal="center" vertical="center"/>
    </xf>
    <xf numFmtId="0" fontId="11" fillId="0" borderId="3" xfId="3" applyFont="1" applyBorder="1" applyAlignment="1">
      <alignment horizontal="center" vertical="center"/>
    </xf>
    <xf numFmtId="41" fontId="13" fillId="0" borderId="3" xfId="4" applyFont="1" applyBorder="1" applyAlignment="1">
      <alignment horizontal="center" vertical="center"/>
    </xf>
    <xf numFmtId="41" fontId="11" fillId="0" borderId="3" xfId="4" applyFont="1" applyBorder="1" applyAlignment="1">
      <alignment horizontal="center" vertical="center"/>
    </xf>
    <xf numFmtId="0" fontId="11" fillId="2" borderId="8" xfId="3" applyFont="1" applyFill="1" applyBorder="1" applyAlignment="1">
      <alignment horizontal="center" vertical="center"/>
    </xf>
    <xf numFmtId="0" fontId="11" fillId="2" borderId="1" xfId="3" applyFont="1" applyFill="1" applyBorder="1">
      <alignment vertical="center"/>
    </xf>
    <xf numFmtId="0" fontId="11" fillId="2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/>
    </xf>
    <xf numFmtId="0" fontId="11" fillId="2" borderId="18" xfId="3" applyFont="1" applyFill="1" applyBorder="1" applyAlignment="1">
      <alignment horizontal="center" vertical="center"/>
    </xf>
    <xf numFmtId="41" fontId="14" fillId="0" borderId="19" xfId="4" applyFont="1" applyBorder="1" applyAlignment="1">
      <alignment horizontal="center" vertical="center"/>
    </xf>
    <xf numFmtId="41" fontId="14" fillId="0" borderId="1" xfId="4" applyFont="1" applyBorder="1">
      <alignment vertical="center"/>
    </xf>
    <xf numFmtId="0" fontId="17" fillId="0" borderId="15" xfId="3" applyFont="1" applyBorder="1" applyAlignment="1">
      <alignment horizontal="left" vertical="center" wrapText="1"/>
    </xf>
    <xf numFmtId="0" fontId="17" fillId="0" borderId="15" xfId="3" applyFont="1" applyBorder="1" applyAlignment="1">
      <alignment horizontal="left" vertical="center"/>
    </xf>
    <xf numFmtId="0" fontId="18" fillId="0" borderId="15" xfId="3" applyFont="1" applyBorder="1" applyAlignment="1">
      <alignment horizontal="left" vertical="center"/>
    </xf>
    <xf numFmtId="41" fontId="19" fillId="0" borderId="19" xfId="4" applyFont="1" applyBorder="1" applyAlignment="1">
      <alignment horizontal="center" vertical="center"/>
    </xf>
    <xf numFmtId="0" fontId="17" fillId="0" borderId="22" xfId="3" applyFont="1" applyBorder="1" applyAlignment="1">
      <alignment horizontal="left" vertical="center" wrapText="1"/>
    </xf>
    <xf numFmtId="0" fontId="17" fillId="0" borderId="21" xfId="3" applyFont="1" applyBorder="1" applyAlignment="1">
      <alignment horizontal="left" vertical="center" wrapText="1"/>
    </xf>
    <xf numFmtId="41" fontId="14" fillId="2" borderId="4" xfId="4" applyFont="1" applyFill="1" applyBorder="1" applyAlignment="1">
      <alignment horizontal="center" vertical="center"/>
    </xf>
    <xf numFmtId="41" fontId="19" fillId="0" borderId="4" xfId="3" applyNumberFormat="1" applyFont="1" applyBorder="1">
      <alignment vertical="center"/>
    </xf>
    <xf numFmtId="41" fontId="14" fillId="0" borderId="1" xfId="3" applyNumberFormat="1" applyFont="1" applyBorder="1">
      <alignment vertical="center"/>
    </xf>
    <xf numFmtId="0" fontId="21" fillId="0" borderId="15" xfId="3" applyFont="1" applyBorder="1" applyAlignment="1">
      <alignment horizontal="left" vertical="center" wrapText="1"/>
    </xf>
    <xf numFmtId="41" fontId="10" fillId="0" borderId="1" xfId="3" applyNumberFormat="1" applyFont="1" applyBorder="1">
      <alignment vertical="center"/>
    </xf>
    <xf numFmtId="41" fontId="10" fillId="2" borderId="1" xfId="4" applyFont="1" applyFill="1" applyBorder="1" applyAlignment="1">
      <alignment horizontal="center" vertical="center"/>
    </xf>
    <xf numFmtId="176" fontId="10" fillId="0" borderId="1" xfId="3" applyNumberFormat="1" applyFont="1" applyBorder="1">
      <alignment vertical="center"/>
    </xf>
    <xf numFmtId="41" fontId="10" fillId="2" borderId="1" xfId="4" applyFont="1" applyFill="1" applyBorder="1" applyAlignment="1">
      <alignment horizontal="left" vertical="center"/>
    </xf>
    <xf numFmtId="176" fontId="10" fillId="0" borderId="18" xfId="3" applyNumberFormat="1" applyFont="1" applyBorder="1">
      <alignment vertical="center"/>
    </xf>
    <xf numFmtId="0" fontId="23" fillId="0" borderId="15" xfId="3" applyFont="1" applyBorder="1" applyAlignment="1">
      <alignment horizontal="left" vertical="center" wrapText="1"/>
    </xf>
    <xf numFmtId="0" fontId="23" fillId="0" borderId="15" xfId="2" applyFont="1" applyBorder="1" applyAlignment="1">
      <alignment horizontal="left" vertical="center" wrapText="1"/>
    </xf>
    <xf numFmtId="0" fontId="17" fillId="0" borderId="20" xfId="3" applyFont="1" applyBorder="1" applyAlignment="1">
      <alignment horizontal="left" vertical="center" wrapText="1"/>
    </xf>
    <xf numFmtId="41" fontId="14" fillId="0" borderId="18" xfId="4" applyFont="1" applyBorder="1" applyAlignment="1">
      <alignment horizontal="center" vertical="center"/>
    </xf>
    <xf numFmtId="41" fontId="19" fillId="0" borderId="18" xfId="4" applyFont="1" applyBorder="1" applyAlignment="1">
      <alignment horizontal="center" vertical="center"/>
    </xf>
    <xf numFmtId="41" fontId="10" fillId="2" borderId="4" xfId="4" applyFont="1" applyFill="1" applyBorder="1" applyAlignment="1">
      <alignment horizontal="center" vertical="center"/>
    </xf>
    <xf numFmtId="0" fontId="23" fillId="0" borderId="15" xfId="3" applyFont="1" applyBorder="1" applyAlignment="1">
      <alignment horizontal="left" vertical="center"/>
    </xf>
    <xf numFmtId="0" fontId="23" fillId="0" borderId="21" xfId="3" applyFont="1" applyBorder="1" applyAlignment="1">
      <alignment horizontal="left" vertical="center"/>
    </xf>
    <xf numFmtId="41" fontId="14" fillId="2" borderId="18" xfId="4" applyFont="1" applyFill="1" applyBorder="1" applyAlignment="1">
      <alignment horizontal="center" vertical="center"/>
    </xf>
    <xf numFmtId="41" fontId="19" fillId="0" borderId="17" xfId="3" applyNumberFormat="1" applyFont="1" applyBorder="1">
      <alignment vertical="center"/>
    </xf>
    <xf numFmtId="0" fontId="22" fillId="0" borderId="15" xfId="3" applyFont="1" applyBorder="1" applyAlignment="1">
      <alignment horizontal="left" vertical="center" wrapText="1"/>
    </xf>
    <xf numFmtId="0" fontId="16" fillId="0" borderId="20" xfId="3" applyFont="1" applyBorder="1" applyAlignment="1">
      <alignment horizontal="left" vertical="center" wrapText="1"/>
    </xf>
    <xf numFmtId="9" fontId="5" fillId="0" borderId="0" xfId="5" applyFont="1">
      <alignment vertical="center"/>
    </xf>
    <xf numFmtId="9" fontId="8" fillId="0" borderId="0" xfId="5" applyFont="1">
      <alignment vertical="center"/>
    </xf>
    <xf numFmtId="41" fontId="6" fillId="0" borderId="0" xfId="3" applyNumberFormat="1" applyFont="1" applyAlignment="1">
      <alignment horizontal="center" vertical="center"/>
    </xf>
    <xf numFmtId="3" fontId="10" fillId="0" borderId="1" xfId="3" applyNumberFormat="1" applyFont="1" applyBorder="1">
      <alignment vertical="center"/>
    </xf>
    <xf numFmtId="3" fontId="14" fillId="0" borderId="1" xfId="3" applyNumberFormat="1" applyFont="1" applyBorder="1">
      <alignment vertical="center"/>
    </xf>
    <xf numFmtId="176" fontId="14" fillId="0" borderId="1" xfId="3" applyNumberFormat="1" applyFont="1" applyBorder="1">
      <alignment vertical="center"/>
    </xf>
    <xf numFmtId="41" fontId="14" fillId="2" borderId="1" xfId="4" applyFont="1" applyFill="1" applyBorder="1" applyAlignment="1">
      <alignment horizontal="center" vertical="center"/>
    </xf>
    <xf numFmtId="0" fontId="21" fillId="2" borderId="15" xfId="2" applyFont="1" applyFill="1" applyBorder="1" applyAlignment="1">
      <alignment horizontal="left" vertical="center" wrapText="1"/>
    </xf>
    <xf numFmtId="0" fontId="4" fillId="2" borderId="4" xfId="3" applyFont="1" applyFill="1" applyBorder="1" applyAlignment="1">
      <alignment horizontal="center" vertical="center"/>
    </xf>
    <xf numFmtId="0" fontId="4" fillId="2" borderId="10" xfId="3" applyFont="1" applyFill="1" applyBorder="1" applyAlignment="1">
      <alignment horizontal="center" vertical="center"/>
    </xf>
    <xf numFmtId="0" fontId="4" fillId="2" borderId="11" xfId="3" applyFont="1" applyFill="1" applyBorder="1" applyAlignment="1">
      <alignment horizontal="center" vertical="center"/>
    </xf>
    <xf numFmtId="0" fontId="4" fillId="2" borderId="14" xfId="3" applyFont="1" applyFill="1" applyBorder="1" applyAlignment="1">
      <alignment horizontal="center" vertical="center"/>
    </xf>
    <xf numFmtId="0" fontId="4" fillId="2" borderId="12" xfId="3" applyFont="1" applyFill="1" applyBorder="1" applyAlignment="1">
      <alignment horizontal="center" vertical="center"/>
    </xf>
    <xf numFmtId="0" fontId="4" fillId="0" borderId="23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19" xfId="3" applyFont="1" applyBorder="1" applyAlignment="1">
      <alignment horizontal="center" vertical="center"/>
    </xf>
    <xf numFmtId="0" fontId="6" fillId="2" borderId="0" xfId="3" applyFont="1" applyFill="1" applyAlignment="1">
      <alignment horizontal="center" vertical="center"/>
    </xf>
    <xf numFmtId="41" fontId="3" fillId="0" borderId="24" xfId="4" applyFont="1" applyBorder="1" applyAlignment="1">
      <alignment horizontal="center" vertical="center" wrapText="1"/>
    </xf>
    <xf numFmtId="41" fontId="3" fillId="0" borderId="25" xfId="4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/>
    </xf>
    <xf numFmtId="0" fontId="2" fillId="0" borderId="11" xfId="3" applyFont="1" applyBorder="1" applyAlignment="1">
      <alignment horizontal="center" vertical="center"/>
    </xf>
    <xf numFmtId="0" fontId="2" fillId="0" borderId="14" xfId="3" applyFont="1" applyBorder="1" applyAlignment="1">
      <alignment horizontal="center" vertical="center"/>
    </xf>
    <xf numFmtId="0" fontId="3" fillId="0" borderId="26" xfId="3" applyFont="1" applyBorder="1" applyAlignment="1">
      <alignment horizontal="center" vertical="center"/>
    </xf>
    <xf numFmtId="0" fontId="3" fillId="0" borderId="27" xfId="3" applyFont="1" applyBorder="1" applyAlignment="1">
      <alignment horizontal="center" vertical="center"/>
    </xf>
    <xf numFmtId="0" fontId="3" fillId="0" borderId="24" xfId="3" applyFont="1" applyBorder="1" applyAlignment="1">
      <alignment horizontal="center" vertical="center"/>
    </xf>
    <xf numFmtId="0" fontId="3" fillId="0" borderId="25" xfId="3" applyFont="1" applyBorder="1" applyAlignment="1">
      <alignment horizontal="center" vertical="center"/>
    </xf>
    <xf numFmtId="0" fontId="3" fillId="0" borderId="28" xfId="3" applyFont="1" applyBorder="1" applyAlignment="1">
      <alignment horizontal="center" vertical="center"/>
    </xf>
    <xf numFmtId="0" fontId="3" fillId="0" borderId="29" xfId="3" applyFont="1" applyBorder="1" applyAlignment="1">
      <alignment horizontal="center" vertical="center"/>
    </xf>
    <xf numFmtId="0" fontId="11" fillId="2" borderId="30" xfId="3" applyFont="1" applyFill="1" applyBorder="1" applyAlignment="1">
      <alignment horizontal="center" vertical="center"/>
    </xf>
    <xf numFmtId="0" fontId="11" fillId="0" borderId="24" xfId="3" applyFont="1" applyBorder="1" applyAlignment="1">
      <alignment horizontal="center" vertical="center" wrapText="1"/>
    </xf>
    <xf numFmtId="0" fontId="11" fillId="0" borderId="25" xfId="3" applyFont="1" applyBorder="1" applyAlignment="1">
      <alignment horizontal="center" vertical="center" wrapText="1"/>
    </xf>
    <xf numFmtId="0" fontId="11" fillId="0" borderId="31" xfId="3" applyFont="1" applyBorder="1" applyAlignment="1">
      <alignment horizontal="center" vertical="center"/>
    </xf>
    <xf numFmtId="0" fontId="11" fillId="0" borderId="32" xfId="3" applyFont="1" applyBorder="1" applyAlignment="1">
      <alignment horizontal="center" vertical="center"/>
    </xf>
    <xf numFmtId="0" fontId="11" fillId="0" borderId="25" xfId="3" applyFont="1" applyBorder="1" applyAlignment="1">
      <alignment horizontal="center" vertical="center"/>
    </xf>
    <xf numFmtId="41" fontId="11" fillId="0" borderId="27" xfId="4" applyFont="1" applyBorder="1" applyAlignment="1">
      <alignment horizontal="center" vertical="center"/>
    </xf>
    <xf numFmtId="0" fontId="11" fillId="0" borderId="27" xfId="3" applyFont="1" applyBorder="1">
      <alignment vertical="center"/>
    </xf>
    <xf numFmtId="0" fontId="11" fillId="0" borderId="28" xfId="3" applyFont="1" applyBorder="1" applyAlignment="1">
      <alignment horizontal="center" vertical="center"/>
    </xf>
    <xf numFmtId="0" fontId="11" fillId="0" borderId="29" xfId="3" applyFont="1" applyBorder="1" applyAlignment="1">
      <alignment horizontal="center" vertical="center"/>
    </xf>
    <xf numFmtId="0" fontId="11" fillId="2" borderId="14" xfId="3" applyFont="1" applyFill="1" applyBorder="1" applyAlignment="1">
      <alignment horizontal="center" vertical="center"/>
    </xf>
    <xf numFmtId="0" fontId="11" fillId="2" borderId="4" xfId="3" applyFont="1" applyFill="1" applyBorder="1" applyAlignment="1">
      <alignment horizontal="center" vertical="center"/>
    </xf>
    <xf numFmtId="0" fontId="11" fillId="2" borderId="13" xfId="3" applyFont="1" applyFill="1" applyBorder="1" applyAlignment="1">
      <alignment horizontal="center" vertical="center"/>
    </xf>
    <xf numFmtId="0" fontId="11" fillId="2" borderId="12" xfId="3" applyFont="1" applyFill="1" applyBorder="1" applyAlignment="1">
      <alignment horizontal="center" vertical="center"/>
    </xf>
    <xf numFmtId="0" fontId="11" fillId="2" borderId="10" xfId="3" applyFont="1" applyFill="1" applyBorder="1" applyAlignment="1">
      <alignment horizontal="center" vertical="center"/>
    </xf>
    <xf numFmtId="0" fontId="11" fillId="2" borderId="11" xfId="3" applyFont="1" applyFill="1" applyBorder="1" applyAlignment="1">
      <alignment horizontal="center" vertical="center"/>
    </xf>
    <xf numFmtId="0" fontId="11" fillId="0" borderId="13" xfId="3" applyFont="1" applyBorder="1" applyAlignment="1">
      <alignment horizontal="center" vertical="center"/>
    </xf>
    <xf numFmtId="0" fontId="11" fillId="0" borderId="12" xfId="3" applyFont="1" applyBorder="1" applyAlignment="1">
      <alignment horizontal="center" vertical="center"/>
    </xf>
    <xf numFmtId="0" fontId="11" fillId="0" borderId="4" xfId="3" applyFont="1" applyBorder="1" applyAlignment="1">
      <alignment horizontal="center" vertical="center"/>
    </xf>
  </cellXfs>
  <cellStyles count="6">
    <cellStyle name="백분율" xfId="5" builtinId="5"/>
    <cellStyle name="쉼표 [0]" xfId="1" builtinId="6"/>
    <cellStyle name="쉼표 [0] 2" xfId="4" xr:uid="{00000000-0005-0000-0000-000002000000}"/>
    <cellStyle name="표준" xfId="0" builtinId="0"/>
    <cellStyle name="표준 2" xfId="3" xr:uid="{00000000-0005-0000-0000-000004000000}"/>
    <cellStyle name="표준_Sheet2" xfId="2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685799</xdr:colOff>
      <xdr:row>9</xdr:row>
      <xdr:rowOff>85724</xdr:rowOff>
    </xdr:from>
    <xdr:to>
      <xdr:col>2</xdr:col>
      <xdr:colOff>923925</xdr:colOff>
      <xdr:row>9</xdr:row>
      <xdr:rowOff>361950</xdr:rowOff>
    </xdr:to>
    <xdr:pic>
      <xdr:nvPicPr>
        <xdr:cNvPr id="2" name="object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291416"/>
          <a:ext cx="243416" cy="275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M30"/>
  <sheetViews>
    <sheetView tabSelected="1" zoomScale="91" zoomScaleNormal="91" zoomScaleSheetLayoutView="75" workbookViewId="0">
      <selection activeCell="H6" sqref="H6"/>
    </sheetView>
  </sheetViews>
  <sheetFormatPr defaultColWidth="9" defaultRowHeight="16.5" x14ac:dyDescent="0.3"/>
  <cols>
    <col min="1" max="1" width="15.625" style="3" customWidth="1"/>
    <col min="2" max="2" width="15.625" style="6" customWidth="1"/>
    <col min="3" max="3" width="14.375" style="6" customWidth="1"/>
    <col min="4" max="4" width="13.625" style="4" customWidth="1"/>
    <col min="5" max="5" width="14.125" style="4" customWidth="1"/>
    <col min="6" max="7" width="17" style="3" customWidth="1"/>
    <col min="8" max="8" width="42.25" style="3" customWidth="1"/>
    <col min="9" max="11" width="10" style="3" customWidth="1"/>
    <col min="12" max="12" width="14.625" style="8" bestFit="1" customWidth="1"/>
    <col min="13" max="247" width="10" style="3" customWidth="1"/>
    <col min="248" max="16384" width="9" style="2"/>
  </cols>
  <sheetData>
    <row r="1" spans="1:12" ht="25.5" x14ac:dyDescent="0.3">
      <c r="A1" s="102" t="s">
        <v>114</v>
      </c>
      <c r="B1" s="102"/>
      <c r="C1" s="102"/>
      <c r="D1" s="102"/>
      <c r="E1" s="102"/>
      <c r="F1" s="102"/>
      <c r="G1" s="102"/>
      <c r="H1" s="102"/>
    </row>
    <row r="2" spans="1:12" ht="15" customHeight="1" x14ac:dyDescent="0.3">
      <c r="A2" s="28"/>
      <c r="B2" s="28"/>
      <c r="C2" s="29"/>
      <c r="D2" s="30"/>
      <c r="E2" s="30"/>
      <c r="F2" s="28"/>
      <c r="G2" s="28"/>
      <c r="H2" s="28"/>
    </row>
    <row r="3" spans="1:12" ht="19.5" thickBot="1" x14ac:dyDescent="0.35">
      <c r="A3" s="40" t="s">
        <v>46</v>
      </c>
      <c r="B3" s="31"/>
      <c r="C3" s="29"/>
      <c r="D3" s="32"/>
      <c r="E3" s="32"/>
      <c r="F3" s="33"/>
      <c r="G3" s="31"/>
      <c r="H3" s="34" t="s">
        <v>7</v>
      </c>
    </row>
    <row r="4" spans="1:12" s="3" customFormat="1" ht="26.1" customHeight="1" x14ac:dyDescent="0.3">
      <c r="A4" s="108" t="s">
        <v>10</v>
      </c>
      <c r="B4" s="109"/>
      <c r="C4" s="109"/>
      <c r="D4" s="103" t="s">
        <v>95</v>
      </c>
      <c r="E4" s="104"/>
      <c r="F4" s="110" t="s">
        <v>62</v>
      </c>
      <c r="G4" s="111"/>
      <c r="H4" s="112" t="s">
        <v>54</v>
      </c>
      <c r="L4" s="8"/>
    </row>
    <row r="5" spans="1:12" s="3" customFormat="1" ht="26.1" customHeight="1" thickBot="1" x14ac:dyDescent="0.35">
      <c r="A5" s="9" t="s">
        <v>79</v>
      </c>
      <c r="B5" s="10" t="s">
        <v>83</v>
      </c>
      <c r="C5" s="10" t="s">
        <v>76</v>
      </c>
      <c r="D5" s="11" t="s">
        <v>101</v>
      </c>
      <c r="E5" s="11" t="s">
        <v>115</v>
      </c>
      <c r="F5" s="12" t="s">
        <v>86</v>
      </c>
      <c r="G5" s="13" t="s">
        <v>71</v>
      </c>
      <c r="H5" s="113"/>
      <c r="L5" s="8"/>
    </row>
    <row r="6" spans="1:12" ht="26.1" customHeight="1" thickTop="1" x14ac:dyDescent="0.3">
      <c r="A6" s="99" t="s">
        <v>16</v>
      </c>
      <c r="B6" s="100"/>
      <c r="C6" s="101"/>
      <c r="D6" s="46">
        <f>D7+D12+D16+D20+D23</f>
        <v>1398435</v>
      </c>
      <c r="E6" s="46">
        <f>E7+E12+E16+E20+E23</f>
        <v>1451594</v>
      </c>
      <c r="F6" s="57">
        <f>E6-D6</f>
        <v>53159</v>
      </c>
      <c r="G6" s="62"/>
      <c r="H6" s="44" t="s">
        <v>134</v>
      </c>
      <c r="K6" s="86"/>
    </row>
    <row r="7" spans="1:12" ht="26.1" customHeight="1" x14ac:dyDescent="0.3">
      <c r="A7" s="14" t="s">
        <v>42</v>
      </c>
      <c r="B7" s="15"/>
      <c r="C7" s="16"/>
      <c r="D7" s="45">
        <f>D8</f>
        <v>1126269</v>
      </c>
      <c r="E7" s="45">
        <f>E8</f>
        <v>1171924</v>
      </c>
      <c r="F7" s="57">
        <f>E7-D7</f>
        <v>45655</v>
      </c>
      <c r="G7" s="62"/>
      <c r="H7" s="44"/>
    </row>
    <row r="8" spans="1:12" ht="26.1" customHeight="1" x14ac:dyDescent="0.3">
      <c r="A8" s="17"/>
      <c r="B8" s="15" t="s">
        <v>42</v>
      </c>
      <c r="C8" s="16"/>
      <c r="D8" s="45">
        <f>D9+D10</f>
        <v>1126269</v>
      </c>
      <c r="E8" s="45">
        <f>E9+E10</f>
        <v>1171924</v>
      </c>
      <c r="F8" s="57">
        <f>E8-D8</f>
        <v>45655</v>
      </c>
      <c r="G8" s="62"/>
      <c r="H8" s="44"/>
    </row>
    <row r="9" spans="1:12" ht="48.75" customHeight="1" x14ac:dyDescent="0.3">
      <c r="A9" s="106"/>
      <c r="B9" s="105"/>
      <c r="C9" s="15" t="s">
        <v>32</v>
      </c>
      <c r="D9" s="58">
        <v>115230</v>
      </c>
      <c r="E9" s="58">
        <v>133344</v>
      </c>
      <c r="F9" s="57">
        <f>E9-D9</f>
        <v>18114</v>
      </c>
      <c r="G9" s="62"/>
      <c r="H9" s="59" t="s">
        <v>131</v>
      </c>
    </row>
    <row r="10" spans="1:12" ht="181.5" customHeight="1" x14ac:dyDescent="0.3">
      <c r="A10" s="106"/>
      <c r="B10" s="105"/>
      <c r="C10" s="15" t="s">
        <v>27</v>
      </c>
      <c r="D10" s="58">
        <v>1011039</v>
      </c>
      <c r="E10" s="58">
        <v>1038580</v>
      </c>
      <c r="F10" s="57">
        <f>E10-D10</f>
        <v>27541</v>
      </c>
      <c r="G10" s="62" t="s">
        <v>102</v>
      </c>
      <c r="H10" s="59" t="s">
        <v>120</v>
      </c>
    </row>
    <row r="11" spans="1:12" ht="35.25" hidden="1" customHeight="1" x14ac:dyDescent="0.3">
      <c r="A11" s="107"/>
      <c r="B11" s="105"/>
      <c r="C11" s="15" t="s">
        <v>37</v>
      </c>
      <c r="D11" s="42"/>
      <c r="E11" s="42"/>
      <c r="F11" s="57"/>
      <c r="G11" s="62">
        <f t="shared" ref="G11:G17" si="0">D11-E11</f>
        <v>0</v>
      </c>
      <c r="H11" s="59"/>
    </row>
    <row r="12" spans="1:12" ht="26.1" customHeight="1" x14ac:dyDescent="0.3">
      <c r="A12" s="14" t="s">
        <v>33</v>
      </c>
      <c r="B12" s="15"/>
      <c r="C12" s="15"/>
      <c r="D12" s="42">
        <f>D13</f>
        <v>155100</v>
      </c>
      <c r="E12" s="42">
        <f>E13</f>
        <v>155100</v>
      </c>
      <c r="F12" s="57"/>
      <c r="G12" s="62"/>
      <c r="H12" s="60"/>
    </row>
    <row r="13" spans="1:12" ht="26.1" customHeight="1" x14ac:dyDescent="0.3">
      <c r="A13" s="18"/>
      <c r="B13" s="15" t="s">
        <v>33</v>
      </c>
      <c r="C13" s="15"/>
      <c r="D13" s="42">
        <f>D14+D15</f>
        <v>155100</v>
      </c>
      <c r="E13" s="42">
        <f>E14+E15</f>
        <v>155100</v>
      </c>
      <c r="F13" s="57"/>
      <c r="G13" s="62"/>
      <c r="H13" s="60"/>
    </row>
    <row r="14" spans="1:12" ht="51.75" customHeight="1" x14ac:dyDescent="0.3">
      <c r="A14" s="18"/>
      <c r="B14" s="1"/>
      <c r="C14" s="19" t="s">
        <v>14</v>
      </c>
      <c r="D14" s="42">
        <v>93510</v>
      </c>
      <c r="E14" s="42">
        <v>93510</v>
      </c>
      <c r="F14" s="57">
        <f>E14-D14</f>
        <v>0</v>
      </c>
      <c r="G14" s="62"/>
      <c r="H14" s="59" t="s">
        <v>2</v>
      </c>
    </row>
    <row r="15" spans="1:12" ht="32.25" customHeight="1" x14ac:dyDescent="0.3">
      <c r="A15" s="18"/>
      <c r="B15" s="98"/>
      <c r="C15" s="20" t="s">
        <v>18</v>
      </c>
      <c r="D15" s="42">
        <v>61590</v>
      </c>
      <c r="E15" s="42">
        <v>61590</v>
      </c>
      <c r="F15" s="57"/>
      <c r="G15" s="62">
        <f>D15-E15</f>
        <v>0</v>
      </c>
      <c r="H15" s="59"/>
    </row>
    <row r="16" spans="1:12" ht="26.1" customHeight="1" x14ac:dyDescent="0.3">
      <c r="A16" s="14" t="s">
        <v>82</v>
      </c>
      <c r="B16" s="15"/>
      <c r="C16" s="15"/>
      <c r="D16" s="42">
        <f>D17</f>
        <v>5000</v>
      </c>
      <c r="E16" s="42">
        <f>E17</f>
        <v>5000</v>
      </c>
      <c r="F16" s="57"/>
      <c r="G16" s="62">
        <f t="shared" si="0"/>
        <v>0</v>
      </c>
      <c r="H16" s="59"/>
    </row>
    <row r="17" spans="1:8" ht="26.1" customHeight="1" x14ac:dyDescent="0.3">
      <c r="A17" s="95"/>
      <c r="B17" s="15" t="s">
        <v>82</v>
      </c>
      <c r="C17" s="15"/>
      <c r="D17" s="42">
        <f>D18+D19</f>
        <v>5000</v>
      </c>
      <c r="E17" s="42">
        <f>E18+E19</f>
        <v>5000</v>
      </c>
      <c r="F17" s="57"/>
      <c r="G17" s="62">
        <f t="shared" si="0"/>
        <v>0</v>
      </c>
      <c r="H17" s="59"/>
    </row>
    <row r="18" spans="1:8" ht="30.75" customHeight="1" x14ac:dyDescent="0.3">
      <c r="A18" s="96"/>
      <c r="B18" s="1"/>
      <c r="C18" s="15" t="s">
        <v>17</v>
      </c>
      <c r="D18" s="42">
        <v>0</v>
      </c>
      <c r="E18" s="42">
        <v>0</v>
      </c>
      <c r="F18" s="57"/>
      <c r="G18" s="62">
        <f>D18-E18</f>
        <v>0</v>
      </c>
      <c r="H18" s="59"/>
    </row>
    <row r="19" spans="1:8" ht="33" customHeight="1" x14ac:dyDescent="0.3">
      <c r="A19" s="97"/>
      <c r="B19" s="94"/>
      <c r="C19" s="22" t="s">
        <v>64</v>
      </c>
      <c r="D19" s="45">
        <v>5000</v>
      </c>
      <c r="E19" s="45">
        <v>5000</v>
      </c>
      <c r="F19" s="57"/>
      <c r="G19" s="62">
        <f>D19-E19</f>
        <v>0</v>
      </c>
      <c r="H19" s="59"/>
    </row>
    <row r="20" spans="1:8" ht="26.1" customHeight="1" x14ac:dyDescent="0.3">
      <c r="A20" s="14" t="s">
        <v>88</v>
      </c>
      <c r="B20" s="15"/>
      <c r="C20" s="15"/>
      <c r="D20" s="42">
        <f>D21</f>
        <v>96361</v>
      </c>
      <c r="E20" s="42">
        <f>E21</f>
        <v>103865</v>
      </c>
      <c r="F20" s="57">
        <v>0</v>
      </c>
      <c r="G20" s="62"/>
      <c r="H20" s="61"/>
    </row>
    <row r="21" spans="1:8" ht="26.1" customHeight="1" x14ac:dyDescent="0.3">
      <c r="A21" s="17"/>
      <c r="B21" s="15" t="s">
        <v>88</v>
      </c>
      <c r="C21" s="15"/>
      <c r="D21" s="42">
        <f>D22</f>
        <v>96361</v>
      </c>
      <c r="E21" s="42">
        <f>E22</f>
        <v>103865</v>
      </c>
      <c r="F21" s="57">
        <v>0</v>
      </c>
      <c r="G21" s="62"/>
      <c r="H21" s="61"/>
    </row>
    <row r="22" spans="1:8" ht="58.5" customHeight="1" x14ac:dyDescent="0.3">
      <c r="A22" s="21"/>
      <c r="B22" s="23"/>
      <c r="C22" s="24" t="s">
        <v>20</v>
      </c>
      <c r="D22" s="45">
        <v>96361</v>
      </c>
      <c r="E22" s="58">
        <v>103865</v>
      </c>
      <c r="F22" s="57">
        <f>E22-D22</f>
        <v>7504</v>
      </c>
      <c r="G22" s="62"/>
      <c r="H22" s="85" t="s">
        <v>119</v>
      </c>
    </row>
    <row r="23" spans="1:8" ht="26.1" customHeight="1" x14ac:dyDescent="0.3">
      <c r="A23" s="14" t="s">
        <v>75</v>
      </c>
      <c r="B23" s="15"/>
      <c r="C23" s="15"/>
      <c r="D23" s="42">
        <f>D24</f>
        <v>15705</v>
      </c>
      <c r="E23" s="42">
        <f>E24</f>
        <v>15705</v>
      </c>
      <c r="F23" s="57">
        <f>E23-D23</f>
        <v>0</v>
      </c>
      <c r="G23" s="62"/>
      <c r="H23" s="60"/>
    </row>
    <row r="24" spans="1:8" ht="26.1" customHeight="1" x14ac:dyDescent="0.3">
      <c r="A24" s="18"/>
      <c r="B24" s="15" t="s">
        <v>75</v>
      </c>
      <c r="C24" s="15"/>
      <c r="D24" s="42">
        <f>D25+D26+D27</f>
        <v>15705</v>
      </c>
      <c r="E24" s="42">
        <f>E25+E26+E27</f>
        <v>15705</v>
      </c>
      <c r="F24" s="57">
        <f>E24-D24</f>
        <v>0</v>
      </c>
      <c r="G24" s="62"/>
      <c r="H24" s="60"/>
    </row>
    <row r="25" spans="1:8" ht="33" customHeight="1" x14ac:dyDescent="0.3">
      <c r="A25" s="18"/>
      <c r="B25" s="19"/>
      <c r="C25" s="24" t="s">
        <v>59</v>
      </c>
      <c r="D25" s="42">
        <v>5</v>
      </c>
      <c r="E25" s="42">
        <v>5</v>
      </c>
      <c r="F25" s="57"/>
      <c r="G25" s="62">
        <f t="shared" ref="G25:G26" si="1">D25-E25</f>
        <v>0</v>
      </c>
      <c r="H25" s="60"/>
    </row>
    <row r="26" spans="1:8" ht="78" customHeight="1" x14ac:dyDescent="0.3">
      <c r="A26" s="18"/>
      <c r="B26" s="19"/>
      <c r="C26" s="22" t="s">
        <v>48</v>
      </c>
      <c r="D26" s="42">
        <f>80*15*12</f>
        <v>14400</v>
      </c>
      <c r="E26" s="42">
        <f>80*15*12</f>
        <v>14400</v>
      </c>
      <c r="F26" s="57"/>
      <c r="G26" s="62">
        <f t="shared" si="1"/>
        <v>0</v>
      </c>
      <c r="H26" s="63" t="s">
        <v>100</v>
      </c>
    </row>
    <row r="27" spans="1:8" ht="72.75" customHeight="1" thickBot="1" x14ac:dyDescent="0.35">
      <c r="A27" s="25"/>
      <c r="B27" s="26"/>
      <c r="C27" s="27" t="s">
        <v>6</v>
      </c>
      <c r="D27" s="43">
        <v>1300</v>
      </c>
      <c r="E27" s="43">
        <v>1300</v>
      </c>
      <c r="F27" s="77">
        <f>E27-D27</f>
        <v>0</v>
      </c>
      <c r="G27" s="78"/>
      <c r="H27" s="64" t="s">
        <v>103</v>
      </c>
    </row>
    <row r="30" spans="1:8" x14ac:dyDescent="0.3">
      <c r="H30" s="3" t="s">
        <v>81</v>
      </c>
    </row>
  </sheetData>
  <mergeCells count="11">
    <mergeCell ref="B18:B19"/>
    <mergeCell ref="A17:A19"/>
    <mergeCell ref="B14:B15"/>
    <mergeCell ref="A6:C6"/>
    <mergeCell ref="A1:H1"/>
    <mergeCell ref="D4:E4"/>
    <mergeCell ref="B9:B11"/>
    <mergeCell ref="A9:A11"/>
    <mergeCell ref="A4:C4"/>
    <mergeCell ref="F4:G4"/>
    <mergeCell ref="H4:H5"/>
  </mergeCells>
  <phoneticPr fontId="9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80" orientation="landscape" r:id="rId1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Q62"/>
  <sheetViews>
    <sheetView zoomScale="90" zoomScaleNormal="90" zoomScaleSheetLayoutView="75" workbookViewId="0">
      <selection activeCell="E41" sqref="E41"/>
    </sheetView>
  </sheetViews>
  <sheetFormatPr defaultColWidth="9" defaultRowHeight="16.5" x14ac:dyDescent="0.3"/>
  <cols>
    <col min="1" max="1" width="12.625" style="3" bestFit="1" customWidth="1"/>
    <col min="2" max="2" width="12.625" style="6" bestFit="1" customWidth="1"/>
    <col min="3" max="3" width="18.25" style="6" bestFit="1" customWidth="1"/>
    <col min="4" max="4" width="17" style="3" bestFit="1" customWidth="1"/>
    <col min="5" max="5" width="17" style="3" customWidth="1"/>
    <col min="6" max="6" width="14.75" style="3" bestFit="1" customWidth="1"/>
    <col min="7" max="7" width="13.75" style="3" customWidth="1"/>
    <col min="8" max="8" width="42.625" style="5" customWidth="1"/>
    <col min="9" max="9" width="10" style="3" customWidth="1"/>
    <col min="10" max="10" width="17" style="8" bestFit="1" customWidth="1"/>
    <col min="11" max="11" width="11.875" style="8" bestFit="1" customWidth="1"/>
    <col min="12" max="12" width="13" style="8" bestFit="1" customWidth="1"/>
    <col min="13" max="251" width="10" style="3" customWidth="1"/>
    <col min="252" max="16384" width="9" style="2"/>
  </cols>
  <sheetData>
    <row r="1" spans="1:12" ht="39" customHeight="1" x14ac:dyDescent="0.3">
      <c r="A1" s="102" t="s">
        <v>114</v>
      </c>
      <c r="B1" s="102"/>
      <c r="C1" s="102"/>
      <c r="D1" s="102"/>
      <c r="E1" s="102"/>
      <c r="F1" s="102"/>
      <c r="G1" s="102"/>
      <c r="H1" s="102"/>
    </row>
    <row r="2" spans="1:12" ht="25.5" x14ac:dyDescent="0.3">
      <c r="A2" s="28"/>
      <c r="B2" s="28"/>
      <c r="C2" s="28"/>
      <c r="D2" s="88"/>
      <c r="E2" s="35"/>
      <c r="F2" s="28"/>
      <c r="G2" s="28"/>
      <c r="H2" s="36"/>
    </row>
    <row r="3" spans="1:12" s="3" customFormat="1" ht="17.25" thickBot="1" x14ac:dyDescent="0.35">
      <c r="A3" s="41" t="s">
        <v>41</v>
      </c>
      <c r="B3" s="29"/>
      <c r="C3" s="29"/>
      <c r="D3" s="38"/>
      <c r="E3" s="38"/>
      <c r="F3" s="38"/>
      <c r="G3" s="37"/>
      <c r="H3" s="39" t="s">
        <v>51</v>
      </c>
      <c r="J3" s="8"/>
      <c r="K3" s="8"/>
      <c r="L3" s="8"/>
    </row>
    <row r="4" spans="1:12" ht="24.95" customHeight="1" x14ac:dyDescent="0.3">
      <c r="A4" s="117" t="s">
        <v>10</v>
      </c>
      <c r="B4" s="118"/>
      <c r="C4" s="119"/>
      <c r="D4" s="115" t="s">
        <v>47</v>
      </c>
      <c r="E4" s="116"/>
      <c r="F4" s="120" t="s">
        <v>67</v>
      </c>
      <c r="G4" s="121"/>
      <c r="H4" s="122" t="s">
        <v>24</v>
      </c>
    </row>
    <row r="5" spans="1:12" ht="24.95" customHeight="1" thickBot="1" x14ac:dyDescent="0.35">
      <c r="A5" s="47" t="s">
        <v>79</v>
      </c>
      <c r="B5" s="48" t="s">
        <v>83</v>
      </c>
      <c r="C5" s="48" t="s">
        <v>76</v>
      </c>
      <c r="D5" s="49" t="s">
        <v>101</v>
      </c>
      <c r="E5" s="49" t="s">
        <v>115</v>
      </c>
      <c r="F5" s="50" t="s">
        <v>86</v>
      </c>
      <c r="G5" s="50" t="s">
        <v>71</v>
      </c>
      <c r="H5" s="123"/>
    </row>
    <row r="6" spans="1:12" ht="27" customHeight="1" thickTop="1" x14ac:dyDescent="0.3">
      <c r="A6" s="124" t="s">
        <v>63</v>
      </c>
      <c r="B6" s="125"/>
      <c r="C6" s="125"/>
      <c r="D6" s="79">
        <f>D7+D25+D30+D56+D59</f>
        <v>1398435</v>
      </c>
      <c r="E6" s="79">
        <f>E7+E25+E30+E56+E59</f>
        <v>1451594</v>
      </c>
      <c r="F6" s="65">
        <f>E6-D6</f>
        <v>53159</v>
      </c>
      <c r="G6" s="66"/>
      <c r="H6" s="76" t="s">
        <v>135</v>
      </c>
      <c r="K6" s="87"/>
    </row>
    <row r="7" spans="1:12" ht="24.75" customHeight="1" x14ac:dyDescent="0.3">
      <c r="A7" s="51" t="s">
        <v>78</v>
      </c>
      <c r="B7" s="52"/>
      <c r="C7" s="52"/>
      <c r="D7" s="70">
        <f>D8+D15+D18</f>
        <v>1027289</v>
      </c>
      <c r="E7" s="70">
        <f>E8+E15+E18</f>
        <v>1026108</v>
      </c>
      <c r="F7" s="65">
        <f t="shared" ref="F7:F13" si="0">E7-D7</f>
        <v>-1181</v>
      </c>
      <c r="G7" s="66"/>
      <c r="H7" s="80"/>
    </row>
    <row r="8" spans="1:12" ht="24.75" customHeight="1" x14ac:dyDescent="0.3">
      <c r="A8" s="128"/>
      <c r="B8" s="53" t="s">
        <v>87</v>
      </c>
      <c r="C8" s="53"/>
      <c r="D8" s="70">
        <f>SUM(D9:D14)</f>
        <v>954344</v>
      </c>
      <c r="E8" s="70">
        <f>SUM(E9:E14)</f>
        <v>951913</v>
      </c>
      <c r="F8" s="65">
        <f t="shared" si="0"/>
        <v>-2431</v>
      </c>
      <c r="G8" s="66"/>
      <c r="H8" s="80"/>
      <c r="I8" s="7"/>
    </row>
    <row r="9" spans="1:12" ht="48" customHeight="1" x14ac:dyDescent="0.3">
      <c r="A9" s="129"/>
      <c r="B9" s="126"/>
      <c r="C9" s="53" t="s">
        <v>19</v>
      </c>
      <c r="D9" s="69">
        <v>621238</v>
      </c>
      <c r="E9" s="69">
        <v>607611</v>
      </c>
      <c r="F9" s="65"/>
      <c r="G9" s="66">
        <f>D9-E9</f>
        <v>13627</v>
      </c>
      <c r="H9" s="84" t="s">
        <v>116</v>
      </c>
    </row>
    <row r="10" spans="1:12" ht="63" customHeight="1" x14ac:dyDescent="0.3">
      <c r="A10" s="129"/>
      <c r="B10" s="127"/>
      <c r="C10" s="53" t="s">
        <v>38</v>
      </c>
      <c r="D10" s="69">
        <v>178738</v>
      </c>
      <c r="E10" s="67">
        <v>183591</v>
      </c>
      <c r="F10" s="65">
        <f t="shared" si="0"/>
        <v>4853</v>
      </c>
      <c r="G10" s="66"/>
      <c r="H10" s="68" t="s">
        <v>117</v>
      </c>
    </row>
    <row r="11" spans="1:12" ht="35.25" customHeight="1" x14ac:dyDescent="0.3">
      <c r="A11" s="129"/>
      <c r="B11" s="127"/>
      <c r="C11" s="53" t="s">
        <v>91</v>
      </c>
      <c r="D11" s="69">
        <v>1800</v>
      </c>
      <c r="E11" s="67">
        <v>2250</v>
      </c>
      <c r="F11" s="65">
        <f t="shared" si="0"/>
        <v>450</v>
      </c>
      <c r="G11" s="66"/>
      <c r="H11" s="68" t="s">
        <v>118</v>
      </c>
    </row>
    <row r="12" spans="1:12" ht="35.25" customHeight="1" x14ac:dyDescent="0.3">
      <c r="A12" s="129"/>
      <c r="B12" s="127"/>
      <c r="C12" s="54" t="s">
        <v>68</v>
      </c>
      <c r="D12" s="69">
        <v>66664</v>
      </c>
      <c r="E12" s="67">
        <v>68552</v>
      </c>
      <c r="F12" s="65">
        <f t="shared" si="0"/>
        <v>1888</v>
      </c>
      <c r="G12" s="66"/>
      <c r="H12" s="68" t="s">
        <v>121</v>
      </c>
    </row>
    <row r="13" spans="1:12" ht="81.75" customHeight="1" x14ac:dyDescent="0.3">
      <c r="A13" s="129"/>
      <c r="B13" s="127"/>
      <c r="C13" s="54" t="s">
        <v>55</v>
      </c>
      <c r="D13" s="69">
        <v>84697</v>
      </c>
      <c r="E13" s="67">
        <v>88702</v>
      </c>
      <c r="F13" s="65">
        <f t="shared" si="0"/>
        <v>4005</v>
      </c>
      <c r="G13" s="66"/>
      <c r="H13" s="68" t="s">
        <v>122</v>
      </c>
    </row>
    <row r="14" spans="1:12" ht="84.75" customHeight="1" x14ac:dyDescent="0.3">
      <c r="A14" s="129"/>
      <c r="B14" s="125"/>
      <c r="C14" s="53" t="s">
        <v>23</v>
      </c>
      <c r="D14" s="69">
        <v>1207</v>
      </c>
      <c r="E14" s="69">
        <v>1207</v>
      </c>
      <c r="F14" s="65"/>
      <c r="G14" s="66">
        <f>D14-E14</f>
        <v>0</v>
      </c>
      <c r="H14" s="74" t="s">
        <v>125</v>
      </c>
    </row>
    <row r="15" spans="1:12" ht="24.75" customHeight="1" x14ac:dyDescent="0.3">
      <c r="A15" s="129"/>
      <c r="B15" s="53" t="s">
        <v>30</v>
      </c>
      <c r="C15" s="53"/>
      <c r="D15" s="70">
        <f>SUM(D16:D17)</f>
        <v>2845</v>
      </c>
      <c r="E15" s="70">
        <f>SUM(E16:E17)</f>
        <v>2845</v>
      </c>
      <c r="F15" s="65"/>
      <c r="G15" s="66">
        <f t="shared" ref="G15:G38" si="1">D15-E15</f>
        <v>0</v>
      </c>
      <c r="H15" s="80"/>
    </row>
    <row r="16" spans="1:12" ht="52.5" customHeight="1" x14ac:dyDescent="0.3">
      <c r="A16" s="129"/>
      <c r="B16" s="126"/>
      <c r="C16" s="53" t="s">
        <v>12</v>
      </c>
      <c r="D16" s="71">
        <v>2815</v>
      </c>
      <c r="E16" s="71">
        <v>2815</v>
      </c>
      <c r="F16" s="65"/>
      <c r="G16" s="66">
        <f t="shared" si="1"/>
        <v>0</v>
      </c>
      <c r="H16" s="74" t="s">
        <v>93</v>
      </c>
    </row>
    <row r="17" spans="1:9" ht="30" customHeight="1" x14ac:dyDescent="0.3">
      <c r="A17" s="129"/>
      <c r="B17" s="125"/>
      <c r="C17" s="53" t="s">
        <v>39</v>
      </c>
      <c r="D17" s="71">
        <v>30</v>
      </c>
      <c r="E17" s="71">
        <v>30</v>
      </c>
      <c r="F17" s="65"/>
      <c r="G17" s="66">
        <f t="shared" si="1"/>
        <v>0</v>
      </c>
      <c r="H17" s="74" t="s">
        <v>97</v>
      </c>
    </row>
    <row r="18" spans="1:9" ht="29.25" customHeight="1" x14ac:dyDescent="0.3">
      <c r="A18" s="129"/>
      <c r="B18" s="53" t="s">
        <v>72</v>
      </c>
      <c r="C18" s="53"/>
      <c r="D18" s="70">
        <f>SUM(D19:D24)</f>
        <v>70100</v>
      </c>
      <c r="E18" s="70">
        <f>SUM(E19:E24)</f>
        <v>71350</v>
      </c>
      <c r="F18" s="65"/>
      <c r="G18" s="66">
        <f>D18-E18</f>
        <v>-1250</v>
      </c>
      <c r="H18" s="80"/>
    </row>
    <row r="19" spans="1:9" ht="72" customHeight="1" x14ac:dyDescent="0.3">
      <c r="A19" s="129"/>
      <c r="B19" s="126"/>
      <c r="C19" s="53" t="s">
        <v>9</v>
      </c>
      <c r="D19" s="71">
        <v>1790</v>
      </c>
      <c r="E19" s="71">
        <v>1890</v>
      </c>
      <c r="F19" s="65">
        <f>E19-D19</f>
        <v>100</v>
      </c>
      <c r="G19" s="66"/>
      <c r="H19" s="74" t="s">
        <v>129</v>
      </c>
    </row>
    <row r="20" spans="1:9" ht="188.25" customHeight="1" x14ac:dyDescent="0.3">
      <c r="A20" s="129"/>
      <c r="B20" s="127"/>
      <c r="C20" s="54" t="s">
        <v>56</v>
      </c>
      <c r="D20" s="71">
        <v>23839</v>
      </c>
      <c r="E20" s="71">
        <v>23839</v>
      </c>
      <c r="F20" s="65">
        <f>E20-D20</f>
        <v>0</v>
      </c>
      <c r="G20" s="66"/>
      <c r="H20" s="74" t="s">
        <v>99</v>
      </c>
    </row>
    <row r="21" spans="1:9" ht="126" customHeight="1" x14ac:dyDescent="0.3">
      <c r="A21" s="129"/>
      <c r="B21" s="127"/>
      <c r="C21" s="53" t="s">
        <v>21</v>
      </c>
      <c r="D21" s="71">
        <v>22600</v>
      </c>
      <c r="E21" s="71">
        <v>22600</v>
      </c>
      <c r="F21" s="65">
        <f>E21-D21</f>
        <v>0</v>
      </c>
      <c r="G21" s="66"/>
      <c r="H21" s="74" t="s">
        <v>94</v>
      </c>
    </row>
    <row r="22" spans="1:9" ht="167.25" customHeight="1" x14ac:dyDescent="0.3">
      <c r="A22" s="129"/>
      <c r="B22" s="127"/>
      <c r="C22" s="53" t="s">
        <v>26</v>
      </c>
      <c r="D22" s="71">
        <v>9920</v>
      </c>
      <c r="E22" s="91">
        <v>11070</v>
      </c>
      <c r="F22" s="65">
        <f>E22-D22</f>
        <v>1150</v>
      </c>
      <c r="G22" s="66"/>
      <c r="H22" s="74" t="s">
        <v>128</v>
      </c>
    </row>
    <row r="23" spans="1:9" ht="49.5" customHeight="1" x14ac:dyDescent="0.3">
      <c r="A23" s="129"/>
      <c r="B23" s="127"/>
      <c r="C23" s="53" t="s">
        <v>13</v>
      </c>
      <c r="D23" s="71">
        <v>10460</v>
      </c>
      <c r="E23" s="71">
        <v>10460</v>
      </c>
      <c r="F23" s="65"/>
      <c r="G23" s="66">
        <f t="shared" si="1"/>
        <v>0</v>
      </c>
      <c r="H23" s="74" t="s">
        <v>111</v>
      </c>
    </row>
    <row r="24" spans="1:9" ht="49.5" customHeight="1" x14ac:dyDescent="0.3">
      <c r="A24" s="124"/>
      <c r="B24" s="125"/>
      <c r="C24" s="53" t="s">
        <v>28</v>
      </c>
      <c r="D24" s="71">
        <v>1491</v>
      </c>
      <c r="E24" s="71">
        <v>1491</v>
      </c>
      <c r="F24" s="65"/>
      <c r="G24" s="66"/>
      <c r="H24" s="74" t="s">
        <v>0</v>
      </c>
    </row>
    <row r="25" spans="1:9" ht="24.75" customHeight="1" x14ac:dyDescent="0.3">
      <c r="A25" s="51" t="s">
        <v>40</v>
      </c>
      <c r="B25" s="53"/>
      <c r="C25" s="53"/>
      <c r="D25" s="70">
        <f>SUM(D27:D29)</f>
        <v>40073</v>
      </c>
      <c r="E25" s="70">
        <f>SUM(E27:E29)</f>
        <v>68269</v>
      </c>
      <c r="F25" s="65"/>
      <c r="G25" s="66"/>
      <c r="H25" s="80"/>
    </row>
    <row r="26" spans="1:9" ht="24.75" customHeight="1" x14ac:dyDescent="0.3">
      <c r="A26" s="128"/>
      <c r="B26" s="53" t="s">
        <v>84</v>
      </c>
      <c r="C26" s="53"/>
      <c r="D26" s="70">
        <f>D27+D28+D29</f>
        <v>40073</v>
      </c>
      <c r="E26" s="70">
        <f>E27+E28+E29</f>
        <v>68269</v>
      </c>
      <c r="F26" s="65"/>
      <c r="G26" s="66"/>
      <c r="H26" s="80"/>
    </row>
    <row r="27" spans="1:9" ht="26.25" customHeight="1" x14ac:dyDescent="0.3">
      <c r="A27" s="129"/>
      <c r="B27" s="53"/>
      <c r="C27" s="53" t="s">
        <v>84</v>
      </c>
      <c r="D27" s="71">
        <v>15625</v>
      </c>
      <c r="E27" s="91">
        <v>43821</v>
      </c>
      <c r="F27" s="65">
        <f>E27-D27</f>
        <v>28196</v>
      </c>
      <c r="G27" s="66"/>
      <c r="H27" s="74" t="s">
        <v>92</v>
      </c>
    </row>
    <row r="28" spans="1:9" ht="27" customHeight="1" x14ac:dyDescent="0.3">
      <c r="A28" s="129"/>
      <c r="B28" s="53"/>
      <c r="C28" s="53" t="s">
        <v>11</v>
      </c>
      <c r="D28" s="71">
        <v>12415</v>
      </c>
      <c r="E28" s="71">
        <v>12415</v>
      </c>
      <c r="F28" s="65">
        <f>E28-D28</f>
        <v>0</v>
      </c>
      <c r="G28" s="66"/>
      <c r="H28" s="74" t="s">
        <v>50</v>
      </c>
    </row>
    <row r="29" spans="1:9" ht="90" customHeight="1" x14ac:dyDescent="0.3">
      <c r="A29" s="124"/>
      <c r="B29" s="53"/>
      <c r="C29" s="53" t="s">
        <v>5</v>
      </c>
      <c r="D29" s="71">
        <v>12033</v>
      </c>
      <c r="E29" s="71">
        <v>12033</v>
      </c>
      <c r="F29" s="65"/>
      <c r="G29" s="66">
        <f>D29-E29</f>
        <v>0</v>
      </c>
      <c r="H29" s="74" t="s">
        <v>96</v>
      </c>
    </row>
    <row r="30" spans="1:9" ht="24.75" customHeight="1" x14ac:dyDescent="0.3">
      <c r="A30" s="51" t="s">
        <v>73</v>
      </c>
      <c r="B30" s="53"/>
      <c r="C30" s="53"/>
      <c r="D30" s="70">
        <f>D31+D37+D46</f>
        <v>312265</v>
      </c>
      <c r="E30" s="70">
        <f>E31+E37+E46</f>
        <v>338409</v>
      </c>
      <c r="F30" s="65">
        <f>E30-D30</f>
        <v>26144</v>
      </c>
      <c r="G30" s="66"/>
      <c r="H30" s="80"/>
    </row>
    <row r="31" spans="1:9" ht="24.75" customHeight="1" x14ac:dyDescent="0.3">
      <c r="A31" s="128"/>
      <c r="B31" s="53" t="s">
        <v>72</v>
      </c>
      <c r="C31" s="53"/>
      <c r="D31" s="70">
        <f>SUM(D32:D36)</f>
        <v>224713</v>
      </c>
      <c r="E31" s="92">
        <f>SUM(E32:E36)</f>
        <v>248467</v>
      </c>
      <c r="F31" s="65">
        <f>SUM(F32:F36)</f>
        <v>23754</v>
      </c>
      <c r="G31" s="66"/>
      <c r="H31" s="80"/>
    </row>
    <row r="32" spans="1:9" ht="98.25" customHeight="1" x14ac:dyDescent="0.3">
      <c r="A32" s="129"/>
      <c r="B32" s="53"/>
      <c r="C32" s="54" t="s">
        <v>70</v>
      </c>
      <c r="D32" s="89">
        <v>115849</v>
      </c>
      <c r="E32" s="90">
        <v>131737</v>
      </c>
      <c r="F32" s="65">
        <f>E32-D32</f>
        <v>15888</v>
      </c>
      <c r="G32" s="66"/>
      <c r="H32" s="75" t="s">
        <v>123</v>
      </c>
      <c r="I32" s="7"/>
    </row>
    <row r="33" spans="1:251" ht="104.25" customHeight="1" x14ac:dyDescent="0.3">
      <c r="A33" s="129"/>
      <c r="B33" s="55"/>
      <c r="C33" s="54" t="s">
        <v>104</v>
      </c>
      <c r="D33" s="89">
        <v>74999</v>
      </c>
      <c r="E33" s="89">
        <v>74999</v>
      </c>
      <c r="F33" s="65"/>
      <c r="G33" s="66">
        <f>D33-E33</f>
        <v>0</v>
      </c>
      <c r="H33" s="74" t="s">
        <v>126</v>
      </c>
    </row>
    <row r="34" spans="1:251" ht="50.25" customHeight="1" x14ac:dyDescent="0.3">
      <c r="A34" s="129"/>
      <c r="B34" s="53"/>
      <c r="C34" s="54" t="s">
        <v>36</v>
      </c>
      <c r="D34" s="89">
        <v>19527</v>
      </c>
      <c r="E34" s="90">
        <v>21708</v>
      </c>
      <c r="F34" s="65">
        <f>E34-D34</f>
        <v>2181</v>
      </c>
      <c r="G34" s="66"/>
      <c r="H34" s="93" t="s">
        <v>132</v>
      </c>
    </row>
    <row r="35" spans="1:251" ht="75" customHeight="1" x14ac:dyDescent="0.3">
      <c r="A35" s="129"/>
      <c r="B35" s="55"/>
      <c r="C35" s="53" t="s">
        <v>35</v>
      </c>
      <c r="D35" s="71">
        <v>2270</v>
      </c>
      <c r="E35" s="71">
        <v>2270</v>
      </c>
      <c r="F35" s="65"/>
      <c r="G35" s="66">
        <f>D35-E35</f>
        <v>0</v>
      </c>
      <c r="H35" s="74" t="s">
        <v>112</v>
      </c>
    </row>
    <row r="36" spans="1:251" ht="75" customHeight="1" x14ac:dyDescent="0.3">
      <c r="A36" s="129"/>
      <c r="B36" s="55"/>
      <c r="C36" s="53" t="s">
        <v>15</v>
      </c>
      <c r="D36" s="71">
        <v>12068</v>
      </c>
      <c r="E36" s="91">
        <v>17753</v>
      </c>
      <c r="F36" s="65">
        <f>E36-D36</f>
        <v>5685</v>
      </c>
      <c r="G36" s="66"/>
      <c r="H36" s="75" t="s">
        <v>133</v>
      </c>
    </row>
    <row r="37" spans="1:251" ht="24.75" customHeight="1" x14ac:dyDescent="0.3">
      <c r="A37" s="129"/>
      <c r="B37" s="55" t="s">
        <v>77</v>
      </c>
      <c r="C37" s="53"/>
      <c r="D37" s="72">
        <f>SUM(D38:D45)</f>
        <v>19107</v>
      </c>
      <c r="E37" s="72">
        <f>SUM(E38:E45)</f>
        <v>20467</v>
      </c>
      <c r="F37" s="65">
        <f>E37-D37</f>
        <v>1360</v>
      </c>
      <c r="G37" s="66"/>
      <c r="H37" s="80"/>
    </row>
    <row r="38" spans="1:251" ht="44.25" customHeight="1" x14ac:dyDescent="0.3">
      <c r="A38" s="129"/>
      <c r="B38" s="130"/>
      <c r="C38" s="53" t="s">
        <v>4</v>
      </c>
      <c r="D38" s="71">
        <v>1008</v>
      </c>
      <c r="E38" s="71">
        <v>1008</v>
      </c>
      <c r="F38" s="65"/>
      <c r="G38" s="66">
        <f t="shared" si="1"/>
        <v>0</v>
      </c>
      <c r="H38" s="74" t="s">
        <v>90</v>
      </c>
    </row>
    <row r="39" spans="1:251" ht="67.5" customHeight="1" x14ac:dyDescent="0.3">
      <c r="A39" s="129"/>
      <c r="B39" s="131"/>
      <c r="C39" s="54" t="s">
        <v>49</v>
      </c>
      <c r="D39" s="71">
        <v>1850</v>
      </c>
      <c r="E39" s="71">
        <v>1850</v>
      </c>
      <c r="F39" s="65"/>
      <c r="G39" s="66"/>
      <c r="H39" s="74" t="s">
        <v>53</v>
      </c>
    </row>
    <row r="40" spans="1:251" ht="42.75" customHeight="1" x14ac:dyDescent="0.3">
      <c r="A40" s="129"/>
      <c r="B40" s="131"/>
      <c r="C40" s="53" t="s">
        <v>8</v>
      </c>
      <c r="D40" s="71">
        <v>4880</v>
      </c>
      <c r="E40" s="71">
        <v>4880</v>
      </c>
      <c r="F40" s="65"/>
      <c r="G40" s="66">
        <f>D40-E40</f>
        <v>0</v>
      </c>
      <c r="H40" s="74" t="s">
        <v>110</v>
      </c>
    </row>
    <row r="41" spans="1:251" ht="93" customHeight="1" x14ac:dyDescent="0.3">
      <c r="A41" s="129"/>
      <c r="B41" s="131"/>
      <c r="C41" s="53" t="s">
        <v>45</v>
      </c>
      <c r="D41" s="71">
        <v>5600</v>
      </c>
      <c r="E41" s="91">
        <v>6960</v>
      </c>
      <c r="F41" s="65">
        <f>E41-D41</f>
        <v>1360</v>
      </c>
      <c r="G41" s="66"/>
      <c r="H41" s="74" t="s">
        <v>127</v>
      </c>
    </row>
    <row r="42" spans="1:251" ht="51.75" customHeight="1" x14ac:dyDescent="0.3">
      <c r="A42" s="129"/>
      <c r="B42" s="131"/>
      <c r="C42" s="53" t="s">
        <v>25</v>
      </c>
      <c r="D42" s="71">
        <v>0</v>
      </c>
      <c r="E42" s="71">
        <v>0</v>
      </c>
      <c r="F42" s="65"/>
      <c r="G42" s="66"/>
      <c r="H42" s="74" t="s">
        <v>52</v>
      </c>
    </row>
    <row r="43" spans="1:251" ht="33.75" customHeight="1" x14ac:dyDescent="0.3">
      <c r="A43" s="129"/>
      <c r="B43" s="131"/>
      <c r="C43" s="53" t="s">
        <v>34</v>
      </c>
      <c r="D43" s="71">
        <v>1200</v>
      </c>
      <c r="E43" s="71">
        <v>1200</v>
      </c>
      <c r="F43" s="65"/>
      <c r="G43" s="66">
        <f>D43-E43</f>
        <v>0</v>
      </c>
      <c r="H43" s="74" t="s">
        <v>109</v>
      </c>
    </row>
    <row r="44" spans="1:251" ht="45" customHeight="1" x14ac:dyDescent="0.3">
      <c r="A44" s="129"/>
      <c r="B44" s="131"/>
      <c r="C44" s="53" t="s">
        <v>31</v>
      </c>
      <c r="D44" s="71">
        <v>3500</v>
      </c>
      <c r="E44" s="71">
        <v>3500</v>
      </c>
      <c r="F44" s="65"/>
      <c r="G44" s="66">
        <f t="shared" ref="G44:G45" si="2">D44-E44</f>
        <v>0</v>
      </c>
      <c r="H44" s="74" t="s">
        <v>108</v>
      </c>
    </row>
    <row r="45" spans="1:251" ht="30.75" customHeight="1" x14ac:dyDescent="0.3">
      <c r="A45" s="129"/>
      <c r="B45" s="132"/>
      <c r="C45" s="53" t="s">
        <v>43</v>
      </c>
      <c r="D45" s="71">
        <v>1069</v>
      </c>
      <c r="E45" s="71">
        <v>1069</v>
      </c>
      <c r="F45" s="65"/>
      <c r="G45" s="66">
        <f t="shared" si="2"/>
        <v>0</v>
      </c>
      <c r="H45" s="74" t="s">
        <v>113</v>
      </c>
      <c r="IO45" s="2"/>
      <c r="IP45" s="2"/>
      <c r="IQ45" s="2"/>
    </row>
    <row r="46" spans="1:251" ht="24.75" customHeight="1" x14ac:dyDescent="0.3">
      <c r="A46" s="129"/>
      <c r="B46" s="55" t="s">
        <v>73</v>
      </c>
      <c r="C46" s="53" t="s">
        <v>85</v>
      </c>
      <c r="D46" s="72">
        <f>SUM(D47:D55)</f>
        <v>68445</v>
      </c>
      <c r="E46" s="72">
        <f>SUM(E47:E55)</f>
        <v>69475</v>
      </c>
      <c r="F46" s="65">
        <f>E46-D46</f>
        <v>1030</v>
      </c>
      <c r="G46" s="66"/>
      <c r="H46" s="74"/>
      <c r="IO46" s="2"/>
      <c r="IP46" s="2"/>
      <c r="IQ46" s="2"/>
    </row>
    <row r="47" spans="1:251" ht="60.75" customHeight="1" x14ac:dyDescent="0.3">
      <c r="A47" s="129"/>
      <c r="B47" s="130"/>
      <c r="C47" s="54" t="s">
        <v>61</v>
      </c>
      <c r="D47" s="71">
        <v>8429</v>
      </c>
      <c r="E47" s="71">
        <v>8429</v>
      </c>
      <c r="F47" s="65"/>
      <c r="G47" s="66">
        <f>D47-E47</f>
        <v>0</v>
      </c>
      <c r="H47" s="74" t="s">
        <v>124</v>
      </c>
      <c r="IO47" s="2"/>
      <c r="IP47" s="2"/>
      <c r="IQ47" s="2"/>
    </row>
    <row r="48" spans="1:251" ht="36" customHeight="1" x14ac:dyDescent="0.3">
      <c r="A48" s="129"/>
      <c r="B48" s="131"/>
      <c r="C48" s="54" t="s">
        <v>66</v>
      </c>
      <c r="D48" s="71">
        <v>3240</v>
      </c>
      <c r="E48" s="71">
        <v>3240</v>
      </c>
      <c r="F48" s="65"/>
      <c r="G48" s="66">
        <f>D48-E48</f>
        <v>0</v>
      </c>
      <c r="H48" s="74" t="s">
        <v>105</v>
      </c>
      <c r="IO48" s="2"/>
      <c r="IP48" s="2"/>
      <c r="IQ48" s="2"/>
    </row>
    <row r="49" spans="1:251" ht="42.75" customHeight="1" x14ac:dyDescent="0.3">
      <c r="A49" s="129"/>
      <c r="B49" s="131"/>
      <c r="C49" s="54" t="s">
        <v>69</v>
      </c>
      <c r="D49" s="71">
        <v>600</v>
      </c>
      <c r="E49" s="71">
        <v>600</v>
      </c>
      <c r="F49" s="65"/>
      <c r="G49" s="66">
        <f>D49-E49</f>
        <v>0</v>
      </c>
      <c r="H49" s="74" t="s">
        <v>106</v>
      </c>
      <c r="IO49" s="2"/>
      <c r="IP49" s="2"/>
      <c r="IQ49" s="2"/>
    </row>
    <row r="50" spans="1:251" ht="51.75" customHeight="1" x14ac:dyDescent="0.3">
      <c r="A50" s="129"/>
      <c r="B50" s="131"/>
      <c r="C50" s="54" t="s">
        <v>65</v>
      </c>
      <c r="D50" s="71">
        <v>1366</v>
      </c>
      <c r="E50" s="71">
        <v>1366</v>
      </c>
      <c r="F50" s="65"/>
      <c r="G50" s="66">
        <f t="shared" ref="G50:G53" si="3">D50-E50</f>
        <v>0</v>
      </c>
      <c r="H50" s="74" t="s">
        <v>1</v>
      </c>
      <c r="IO50" s="2"/>
      <c r="IP50" s="2"/>
      <c r="IQ50" s="2"/>
    </row>
    <row r="51" spans="1:251" ht="36" customHeight="1" x14ac:dyDescent="0.3">
      <c r="A51" s="129"/>
      <c r="B51" s="131"/>
      <c r="C51" s="54" t="s">
        <v>58</v>
      </c>
      <c r="D51" s="71">
        <v>600</v>
      </c>
      <c r="E51" s="71">
        <v>600</v>
      </c>
      <c r="F51" s="65"/>
      <c r="G51" s="66">
        <f t="shared" si="3"/>
        <v>0</v>
      </c>
      <c r="H51" s="74" t="s">
        <v>98</v>
      </c>
      <c r="IO51" s="2"/>
      <c r="IP51" s="2"/>
      <c r="IQ51" s="2"/>
    </row>
    <row r="52" spans="1:251" ht="36" customHeight="1" x14ac:dyDescent="0.3">
      <c r="A52" s="129"/>
      <c r="B52" s="131"/>
      <c r="C52" s="54" t="s">
        <v>60</v>
      </c>
      <c r="D52" s="71">
        <v>500</v>
      </c>
      <c r="E52" s="71">
        <v>500</v>
      </c>
      <c r="F52" s="65"/>
      <c r="G52" s="66">
        <f t="shared" si="3"/>
        <v>0</v>
      </c>
      <c r="H52" s="74" t="s">
        <v>89</v>
      </c>
      <c r="IO52" s="2"/>
      <c r="IP52" s="2"/>
      <c r="IQ52" s="2"/>
    </row>
    <row r="53" spans="1:251" ht="36" customHeight="1" x14ac:dyDescent="0.3">
      <c r="A53" s="129"/>
      <c r="B53" s="131"/>
      <c r="C53" s="54" t="s">
        <v>57</v>
      </c>
      <c r="D53" s="71">
        <v>50000</v>
      </c>
      <c r="E53" s="71">
        <v>50000</v>
      </c>
      <c r="F53" s="65"/>
      <c r="G53" s="66">
        <f t="shared" si="3"/>
        <v>0</v>
      </c>
      <c r="H53" s="74" t="s">
        <v>107</v>
      </c>
      <c r="IO53" s="2"/>
      <c r="IP53" s="2"/>
      <c r="IQ53" s="2"/>
    </row>
    <row r="54" spans="1:251" ht="42.75" customHeight="1" x14ac:dyDescent="0.3">
      <c r="A54" s="129"/>
      <c r="B54" s="131"/>
      <c r="C54" s="54" t="s">
        <v>29</v>
      </c>
      <c r="D54" s="71">
        <v>600</v>
      </c>
      <c r="E54" s="71">
        <v>600</v>
      </c>
      <c r="F54" s="65"/>
      <c r="G54" s="66"/>
      <c r="H54" s="74" t="s">
        <v>3</v>
      </c>
      <c r="IO54" s="2"/>
      <c r="IP54" s="2"/>
      <c r="IQ54" s="2"/>
    </row>
    <row r="55" spans="1:251" ht="69.75" customHeight="1" x14ac:dyDescent="0.3">
      <c r="A55" s="124"/>
      <c r="B55" s="132"/>
      <c r="C55" s="54" t="s">
        <v>44</v>
      </c>
      <c r="D55" s="71">
        <v>3110</v>
      </c>
      <c r="E55" s="91">
        <v>4140</v>
      </c>
      <c r="F55" s="65">
        <f>E55-D55</f>
        <v>1030</v>
      </c>
      <c r="G55" s="66"/>
      <c r="H55" s="74" t="s">
        <v>130</v>
      </c>
      <c r="IO55" s="2"/>
      <c r="IP55" s="2"/>
      <c r="IQ55" s="2"/>
    </row>
    <row r="56" spans="1:251" ht="24.75" customHeight="1" x14ac:dyDescent="0.3">
      <c r="A56" s="51" t="s">
        <v>74</v>
      </c>
      <c r="B56" s="53"/>
      <c r="C56" s="53"/>
      <c r="D56" s="72">
        <f>D57</f>
        <v>3808</v>
      </c>
      <c r="E56" s="72">
        <f>E57</f>
        <v>3808</v>
      </c>
      <c r="F56" s="65"/>
      <c r="G56" s="66"/>
      <c r="H56" s="80"/>
    </row>
    <row r="57" spans="1:251" ht="24.75" customHeight="1" x14ac:dyDescent="0.3">
      <c r="A57" s="1"/>
      <c r="B57" s="53" t="s">
        <v>74</v>
      </c>
      <c r="C57" s="53"/>
      <c r="D57" s="72">
        <f>D58</f>
        <v>3808</v>
      </c>
      <c r="E57" s="72">
        <f>E58</f>
        <v>3808</v>
      </c>
      <c r="F57" s="65"/>
      <c r="G57" s="66"/>
      <c r="H57" s="80"/>
    </row>
    <row r="58" spans="1:251" ht="24.75" customHeight="1" x14ac:dyDescent="0.3">
      <c r="A58" s="1"/>
      <c r="B58" s="53"/>
      <c r="C58" s="53" t="s">
        <v>74</v>
      </c>
      <c r="D58" s="71">
        <v>3808</v>
      </c>
      <c r="E58" s="71">
        <v>3808</v>
      </c>
      <c r="F58" s="65"/>
      <c r="G58" s="66"/>
      <c r="H58" s="80" t="s">
        <v>22</v>
      </c>
    </row>
    <row r="59" spans="1:251" ht="24.75" customHeight="1" x14ac:dyDescent="0.3">
      <c r="A59" s="51" t="s">
        <v>80</v>
      </c>
      <c r="B59" s="53"/>
      <c r="C59" s="53"/>
      <c r="D59" s="72">
        <f>D60</f>
        <v>15000</v>
      </c>
      <c r="E59" s="72">
        <f>E60</f>
        <v>15000</v>
      </c>
      <c r="F59" s="65"/>
      <c r="G59" s="66"/>
      <c r="H59" s="80"/>
    </row>
    <row r="60" spans="1:251" ht="24.75" customHeight="1" x14ac:dyDescent="0.3">
      <c r="A60" s="1"/>
      <c r="B60" s="53" t="s">
        <v>80</v>
      </c>
      <c r="C60" s="53"/>
      <c r="D60" s="72">
        <f>D61</f>
        <v>15000</v>
      </c>
      <c r="E60" s="72">
        <f>E61</f>
        <v>15000</v>
      </c>
      <c r="F60" s="65"/>
      <c r="G60" s="66"/>
      <c r="H60" s="80"/>
    </row>
    <row r="61" spans="1:251" ht="24.75" customHeight="1" thickBot="1" x14ac:dyDescent="0.35">
      <c r="A61" s="114"/>
      <c r="B61" s="56"/>
      <c r="C61" s="56" t="s">
        <v>80</v>
      </c>
      <c r="D61" s="73">
        <v>15000</v>
      </c>
      <c r="E61" s="73">
        <v>15000</v>
      </c>
      <c r="F61" s="82"/>
      <c r="G61" s="83"/>
      <c r="H61" s="81"/>
    </row>
    <row r="62" spans="1:251" ht="26.25" customHeight="1" x14ac:dyDescent="0.3"/>
  </sheetData>
  <mergeCells count="16">
    <mergeCell ref="A57:A58"/>
    <mergeCell ref="A60:A61"/>
    <mergeCell ref="A1:H1"/>
    <mergeCell ref="D4:E4"/>
    <mergeCell ref="A4:C4"/>
    <mergeCell ref="F4:G4"/>
    <mergeCell ref="H4:H5"/>
    <mergeCell ref="A6:C6"/>
    <mergeCell ref="B9:B14"/>
    <mergeCell ref="A8:A24"/>
    <mergeCell ref="A26:A29"/>
    <mergeCell ref="A31:A55"/>
    <mergeCell ref="B16:B17"/>
    <mergeCell ref="B19:B24"/>
    <mergeCell ref="B47:B55"/>
    <mergeCell ref="B38:B45"/>
  </mergeCells>
  <phoneticPr fontId="9" type="noConversion"/>
  <printOptions horizontalCentered="1"/>
  <pageMargins left="0.7086111307144165" right="0.39347222447395325" top="0.74777776002883911" bottom="0.47236111760139465" header="0.31486111879348755" footer="0.31486111879348755"/>
  <pageSetup paperSize="9" scale="83" fitToHeight="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세입부</vt:lpstr>
      <vt:lpstr>세출부</vt:lpstr>
      <vt:lpstr>세출부!Consolidate_Area</vt:lpstr>
      <vt:lpstr>세입부!Print_Titles</vt:lpstr>
      <vt:lpstr>세출부!Print_Titles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USER</cp:lastModifiedBy>
  <cp:revision>161</cp:revision>
  <cp:lastPrinted>2026-02-19T08:17:19Z</cp:lastPrinted>
  <dcterms:created xsi:type="dcterms:W3CDTF">2013-12-12T01:03:00Z</dcterms:created>
  <dcterms:modified xsi:type="dcterms:W3CDTF">2026-03-13T08:02:16Z</dcterms:modified>
  <cp:version>1200.0100.01</cp:version>
</cp:coreProperties>
</file>